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8173" documentId="13_ncr:1_{F6CB121F-512D-4AA6-A0C1-0FB36C537598}" xr6:coauthVersionLast="47" xr6:coauthVersionMax="47" xr10:uidLastSave="{3EED0930-04B8-4D30-9093-8FBB1B57A958}"/>
  <bookViews>
    <workbookView xWindow="-109" yWindow="-109" windowWidth="26301" windowHeight="14169" firstSheet="4"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4" i="4" l="1"/>
  <c r="L5" i="4"/>
  <c r="L6" i="4"/>
  <c r="L7" i="4"/>
  <c r="L8" i="4"/>
  <c r="L9" i="4"/>
  <c r="L10" i="4"/>
  <c r="L11" i="4"/>
  <c r="L12" i="4"/>
  <c r="I4" i="4"/>
  <c r="J4" i="4"/>
  <c r="I5" i="4"/>
  <c r="J5" i="4"/>
  <c r="I6" i="4"/>
  <c r="J6" i="4"/>
  <c r="I7" i="4"/>
  <c r="J7" i="4"/>
  <c r="I8" i="4"/>
  <c r="J8" i="4"/>
  <c r="I9" i="4"/>
  <c r="J9" i="4"/>
  <c r="I10" i="4"/>
  <c r="J10" i="4"/>
  <c r="I11" i="4"/>
  <c r="J11" i="4"/>
  <c r="I12" i="4"/>
  <c r="J12" i="4"/>
  <c r="I13" i="4"/>
  <c r="J13" i="4"/>
  <c r="I14" i="4"/>
  <c r="J14" i="4"/>
  <c r="B3" i="4"/>
  <c r="I3" i="4"/>
  <c r="J3" i="4"/>
  <c r="I143" i="6"/>
  <c r="I142" i="6"/>
  <c r="I141" i="6"/>
  <c r="I140" i="6"/>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138" i="6"/>
  <c r="G138" i="6"/>
  <c r="J138" i="6"/>
  <c r="L138" i="6"/>
  <c r="B139" i="6"/>
  <c r="G139" i="6"/>
  <c r="J139" i="6"/>
  <c r="L139" i="6"/>
  <c r="B140" i="6"/>
  <c r="G140" i="6"/>
  <c r="J140" i="6"/>
  <c r="L140" i="6"/>
  <c r="B141" i="6"/>
  <c r="G141" i="6"/>
  <c r="J141" i="6"/>
  <c r="L141" i="6"/>
  <c r="B142" i="6"/>
  <c r="G142" i="6"/>
  <c r="J142" i="6"/>
  <c r="L142" i="6"/>
  <c r="B143" i="6"/>
  <c r="G143" i="6"/>
  <c r="J143" i="6"/>
  <c r="L143"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 i="5"/>
  <c r="G4" i="5"/>
  <c r="I4" i="5"/>
  <c r="J4" i="5"/>
  <c r="L4" i="5"/>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L3" i="1"/>
  <c r="L4" i="1"/>
  <c r="L5" i="1"/>
  <c r="L6" i="1"/>
  <c r="L7" i="1"/>
  <c r="L8" i="1"/>
  <c r="L9" i="1"/>
  <c r="J3" i="1"/>
  <c r="J4" i="1"/>
  <c r="J5" i="1"/>
  <c r="J6" i="1"/>
  <c r="J7" i="1"/>
  <c r="J8" i="1"/>
  <c r="J9" i="1"/>
  <c r="I3" i="1"/>
  <c r="I4" i="1"/>
  <c r="I5" i="1"/>
  <c r="I6" i="1"/>
  <c r="I7" i="1"/>
  <c r="I8" i="1"/>
  <c r="I9" i="1"/>
  <c r="G3" i="1"/>
  <c r="G4" i="1"/>
  <c r="G5" i="1"/>
  <c r="G6" i="1"/>
  <c r="G7" i="1"/>
  <c r="G8" i="1"/>
  <c r="G9" i="1"/>
  <c r="B3" i="1"/>
  <c r="B4" i="1"/>
  <c r="B5" i="1"/>
  <c r="B6" i="1"/>
  <c r="B7" i="1"/>
  <c r="B8" i="1"/>
  <c r="B9" i="1"/>
  <c r="G3" i="5"/>
  <c r="G2" i="5"/>
  <c r="G2" i="4"/>
  <c r="J2" i="1"/>
  <c r="L2" i="1"/>
  <c r="L3"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I2" i="3"/>
  <c r="I3" i="3"/>
  <c r="I4"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alcChain>
</file>

<file path=xl/sharedStrings.xml><?xml version="1.0" encoding="utf-8"?>
<sst xmlns="http://schemas.openxmlformats.org/spreadsheetml/2006/main" count="179017" uniqueCount="39101">
  <si>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</si>
  <si>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</si>
  <si>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</si>
  <si>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</si>
  <si>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</si>
  <si>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</si>
  <si>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</si>
  <si>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</si>
  <si>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</si>
  <si>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</si>
  <si>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</si>
  <si>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</si>
  <si>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</si>
  <si>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</si>
  <si>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</si>
  <si>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</si>
  <si>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</si>
  <si>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</si>
  <si>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</si>
  <si>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</si>
  <si>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</si>
  <si>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</si>
  <si>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</si>
  <si>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</si>
  <si>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</si>
  <si>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</si>
  <si>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</si>
  <si>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</si>
  <si>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</si>
  <si>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</si>
  <si>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</si>
  <si>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</si>
  <si>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</si>
  <si>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</si>
  <si>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</si>
  <si>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</si>
  <si>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</si>
  <si>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</si>
  <si>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</si>
  <si>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</si>
  <si>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</si>
  <si>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</si>
  <si>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</si>
  <si>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</si>
  <si>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</si>
  <si>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</si>
  <si>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</si>
  <si>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</si>
  <si>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</si>
  <si>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</si>
  <si>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</si>
  <si>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</si>
  <si>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</si>
  <si>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</si>
  <si>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</si>
  <si>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</si>
  <si>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</si>
  <si>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</si>
  <si>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</si>
  <si>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</si>
  <si>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</si>
  <si>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</si>
  <si>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</si>
  <si>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</si>
  <si>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</si>
  <si>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</si>
  <si>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</si>
  <si>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</si>
  <si>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</si>
  <si>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</si>
  <si>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</si>
  <si>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</si>
  <si>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</si>
  <si>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</si>
  <si>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</si>
  <si>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</si>
  <si>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</si>
  <si>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</si>
  <si>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</si>
  <si>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</si>
  <si>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</si>
  <si>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</si>
  <si>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</si>
  <si>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</si>
  <si>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</si>
  <si>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</si>
  <si>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</si>
  <si>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</si>
  <si>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</si>
  <si>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</si>
  <si>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</si>
  <si>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</si>
  <si>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</si>
  <si>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</si>
  <si>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</si>
  <si>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</si>
  <si>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</si>
  <si>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</si>
  <si>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</si>
  <si>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</si>
  <si>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</si>
  <si>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</si>
  <si>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</si>
  <si>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</si>
  <si>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</si>
  <si>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</si>
  <si>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</si>
  <si>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</si>
  <si>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</si>
  <si>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</si>
  <si>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</si>
  <si>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</si>
  <si>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</si>
  <si>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</si>
  <si>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</si>
  <si>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</si>
  <si>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</si>
  <si>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</si>
  <si>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</si>
  <si>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</si>
  <si>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</si>
  <si>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</si>
  <si>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</si>
  <si>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</si>
  <si>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</si>
  <si>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</si>
  <si>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</si>
  <si>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</si>
  <si>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</si>
  <si>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</si>
  <si>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</si>
  <si>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</si>
  <si>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</si>
  <si>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</si>
  <si>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</si>
  <si>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</si>
  <si>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</si>
  <si>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</si>
  <si>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</si>
  <si>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</si>
  <si>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</si>
  <si>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</si>
  <si>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</si>
  <si>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</si>
  <si>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</si>
  <si>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</si>
  <si>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</si>
  <si>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</si>
  <si>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</si>
  <si>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</si>
  <si>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</si>
  <si>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</si>
  <si>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</si>
  <si>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</si>
  <si>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</si>
  <si>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</si>
  <si>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</si>
  <si>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</si>
  <si>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</si>
  <si>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</si>
  <si>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</si>
  <si>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</si>
  <si>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</si>
  <si>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</si>
  <si>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</si>
  <si>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</si>
  <si>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</si>
  <si>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</si>
  <si>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</si>
  <si>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</si>
  <si>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</si>
  <si>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</si>
  <si>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</si>
  <si>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</si>
  <si>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</si>
  <si>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</si>
  <si>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</si>
  <si>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</si>
  <si>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</si>
  <si>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</si>
  <si>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</si>
  <si>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</si>
  <si>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</si>
  <si>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</si>
  <si>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</si>
  <si>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</si>
  <si>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</si>
  <si>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</si>
  <si>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</si>
  <si>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</si>
  <si>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</si>
  <si>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</si>
  <si>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</si>
  <si>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</si>
  <si>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</si>
  <si>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</si>
  <si>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</si>
  <si>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</si>
  <si>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</si>
  <si>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</si>
  <si>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</si>
  <si>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</si>
  <si>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</si>
  <si>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</si>
  <si>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</si>
  <si>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</si>
  <si>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</si>
  <si>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</si>
  <si>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</si>
  <si>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</si>
  <si>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</si>
  <si>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</si>
  <si>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</si>
  <si>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</si>
  <si>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</si>
  <si>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</si>
  <si>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</si>
  <si>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</si>
  <si>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</si>
  <si>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</si>
  <si>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</si>
  <si>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</si>
  <si>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</si>
  <si>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</si>
  <si>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</si>
  <si>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</si>
  <si>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</si>
  <si>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</si>
  <si>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</si>
  <si>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</si>
  <si>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</si>
  <si>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</si>
  <si>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</si>
  <si>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</si>
  <si>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</si>
  <si>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</si>
  <si>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</si>
  <si>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</si>
  <si>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</si>
  <si>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</si>
  <si>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</si>
  <si>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</si>
  <si>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</si>
  <si>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</si>
  <si>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</si>
  <si>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</si>
  <si>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</si>
  <si>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</si>
  <si>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</si>
  <si>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</si>
  <si>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</si>
  <si>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</si>
  <si>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</si>
  <si>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</si>
  <si>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</si>
  <si>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</si>
  <si>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</si>
  <si>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</si>
  <si>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</si>
  <si>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</si>
  <si>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</si>
  <si>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</si>
  <si>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</si>
  <si>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</si>
  <si>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</si>
  <si>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</si>
  <si>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</si>
  <si>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</si>
  <si>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</si>
  <si>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</si>
  <si>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</si>
  <si>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</si>
  <si>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</si>
  <si>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</si>
  <si>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</si>
  <si>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</si>
  <si>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</si>
  <si>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</si>
  <si>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</si>
  <si>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</si>
  <si>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</si>
  <si>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</si>
  <si>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</si>
  <si>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</si>
  <si>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</si>
  <si>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</si>
  <si>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</si>
  <si>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</si>
  <si>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</si>
  <si>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</si>
  <si>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</si>
  <si>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</si>
  <si>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</si>
  <si>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</si>
  <si>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</si>
  <si>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</si>
  <si>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</si>
  <si>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</si>
  <si>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</si>
  <si>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</si>
  <si>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</si>
  <si>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</si>
  <si>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</si>
  <si>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</si>
  <si>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</si>
  <si>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</si>
  <si>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</si>
  <si>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</si>
  <si>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</si>
  <si>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</si>
  <si>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</si>
  <si>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</si>
  <si>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</si>
  <si>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</si>
  <si>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</si>
  <si>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</si>
  <si>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</si>
  <si>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</si>
  <si>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</si>
  <si>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</si>
  <si>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</si>
  <si>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</si>
  <si>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</si>
  <si>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</si>
  <si>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</si>
  <si>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</si>
  <si>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</si>
  <si>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</si>
  <si>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</si>
  <si>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</si>
  <si>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</si>
  <si>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</si>
  <si>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</si>
  <si>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</si>
  <si>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</si>
  <si>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</si>
  <si>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</si>
  <si>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</si>
  <si>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</si>
  <si>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</si>
  <si>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</si>
  <si>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</si>
  <si>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</si>
  <si>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</si>
  <si>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</si>
  <si>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</si>
  <si>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</si>
  <si>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</si>
  <si>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</si>
  <si>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</si>
  <si>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</si>
  <si>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</si>
  <si>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</si>
  <si>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</si>
  <si>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</si>
  <si>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</si>
  <si>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</si>
  <si>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</si>
  <si>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</si>
  <si>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</si>
  <si>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</si>
  <si>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</si>
  <si>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</si>
  <si>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</si>
  <si>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</si>
  <si>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</si>
  <si>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</si>
  <si>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</si>
  <si>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</si>
  <si>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</si>
  <si>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</si>
  <si>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</si>
  <si>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</si>
  <si>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</si>
  <si>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</si>
  <si>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</si>
  <si>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</si>
  <si>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</si>
  <si>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</si>
  <si>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</si>
  <si>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</si>
  <si>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</si>
  <si>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</si>
  <si>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</si>
  <si>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</si>
  <si>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</si>
  <si>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</si>
  <si>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</si>
  <si>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</si>
  <si>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</si>
  <si>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</si>
  <si>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</si>
  <si>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</si>
  <si>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</si>
  <si>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</si>
  <si>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</si>
  <si>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</si>
  <si>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</si>
  <si>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</si>
  <si>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</si>
  <si>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</si>
  <si>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</si>
  <si>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</si>
  <si>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</si>
  <si>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</si>
  <si>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</si>
  <si>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</si>
  <si>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</si>
  <si>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</si>
  <si>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</si>
  <si>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</si>
  <si>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</si>
  <si>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</si>
  <si>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</si>
  <si>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</si>
  <si>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</si>
  <si>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</si>
  <si>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</si>
  <si>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</si>
  <si>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</si>
  <si>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</si>
  <si>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</si>
  <si>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</si>
  <si>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</si>
  <si>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</si>
  <si>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</si>
  <si>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</si>
  <si>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</si>
  <si>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</si>
  <si>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</si>
  <si>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</si>
  <si>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</si>
  <si>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</si>
  <si>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</si>
  <si>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</si>
  <si>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</si>
  <si>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</si>
  <si>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</si>
  <si>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</si>
  <si>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</si>
  <si>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</si>
  <si>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</si>
  <si>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</si>
  <si>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</si>
  <si>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</si>
  <si>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</si>
  <si>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</si>
  <si>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</si>
  <si>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</si>
  <si>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</si>
  <si>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</si>
  <si>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</si>
  <si>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</si>
  <si>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</si>
  <si>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</si>
  <si>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</si>
  <si>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</si>
  <si>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</si>
  <si>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</si>
  <si>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</si>
  <si>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</si>
  <si>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</si>
  <si>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</si>
  <si>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</si>
  <si>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</si>
  <si>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</si>
  <si>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</si>
  <si>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</si>
  <si>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</si>
  <si>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</si>
  <si>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</si>
  <si>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</si>
  <si>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</si>
  <si>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</si>
  <si>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</si>
  <si>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</si>
  <si>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</si>
  <si>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</si>
  <si>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</si>
  <si>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</si>
  <si>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</si>
  <si>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</si>
  <si>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</si>
  <si>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</si>
  <si>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</si>
  <si>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</si>
  <si>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</si>
  <si>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</si>
  <si>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</si>
  <si>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</si>
  <si>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</si>
  <si>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</si>
  <si>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</si>
  <si>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</si>
  <si>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</si>
  <si>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</si>
  <si>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</si>
  <si>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</si>
  <si>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</si>
  <si>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</si>
  <si>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</si>
  <si>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</si>
  <si>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</si>
  <si>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</si>
  <si>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</si>
  <si>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</si>
  <si>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</si>
  <si>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</si>
  <si>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</si>
  <si>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</si>
  <si>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</si>
  <si>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</si>
  <si>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</si>
  <si>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</si>
  <si>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</si>
  <si>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</si>
  <si>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</si>
  <si>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</si>
  <si>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</si>
  <si>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</si>
  <si>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</si>
  <si>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</si>
  <si>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</si>
  <si>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</si>
  <si>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</si>
  <si>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</si>
  <si>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</si>
  <si>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</si>
  <si>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</si>
  <si>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</si>
  <si>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</si>
  <si>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</si>
  <si>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</si>
  <si>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</si>
  <si>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</si>
  <si>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</si>
  <si>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</si>
  <si>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</si>
  <si>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</si>
  <si>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</si>
  <si>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</si>
  <si>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</si>
  <si>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</si>
  <si>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</si>
  <si>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</si>
  <si>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</si>
  <si>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</si>
  <si>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</si>
  <si>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</si>
  <si>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</si>
  <si>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</si>
  <si>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</si>
  <si>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</si>
  <si>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</si>
  <si>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</si>
  <si>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</si>
  <si>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</si>
  <si>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</si>
  <si>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</si>
  <si>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</si>
  <si>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</si>
  <si>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</si>
  <si>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</si>
  <si>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</si>
  <si>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</si>
  <si>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</si>
  <si>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</si>
  <si>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</si>
  <si>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</si>
  <si>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</si>
  <si>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</si>
  <si>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</si>
  <si>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</si>
  <si>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</si>
  <si>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</si>
  <si>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</si>
  <si>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</si>
  <si>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</si>
  <si>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</si>
  <si>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</si>
  <si>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</si>
  <si>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</si>
  <si>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</si>
  <si>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</si>
  <si>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</si>
  <si>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</si>
  <si>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</si>
  <si>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</si>
  <si>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</si>
  <si>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</si>
  <si>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</si>
  <si>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</si>
  <si>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</si>
  <si>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</si>
  <si>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</si>
  <si>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</si>
  <si>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</si>
  <si>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</si>
  <si>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</si>
  <si>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</si>
  <si>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</si>
  <si>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</si>
  <si>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</si>
  <si>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</si>
  <si>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</si>
  <si>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</si>
  <si>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</si>
  <si>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</si>
  <si>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</si>
  <si>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</si>
  <si>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</si>
  <si>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</si>
  <si>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</si>
  <si>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</si>
  <si>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</si>
  <si>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</si>
  <si>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</si>
  <si>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</si>
  <si>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</si>
  <si>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</si>
  <si>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</si>
  <si>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</si>
  <si>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</si>
  <si>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</si>
  <si>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</si>
  <si>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</si>
  <si>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</si>
  <si>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</si>
  <si>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</si>
  <si>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</si>
  <si>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</si>
  <si>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</si>
  <si>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</si>
  <si>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</si>
  <si>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</si>
  <si>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</si>
  <si>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</si>
  <si>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</si>
  <si>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</si>
  <si>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</si>
  <si>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</si>
  <si>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</si>
  <si>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</si>
  <si>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</si>
  <si>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</si>
  <si>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</si>
  <si>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</si>
  <si>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</si>
  <si>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</si>
  <si>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</si>
  <si>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</si>
  <si>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</si>
  <si>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</si>
  <si>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</si>
  <si>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</si>
  <si>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</si>
  <si>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</si>
  <si>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</si>
  <si>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</si>
  <si>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</si>
  <si>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</si>
  <si>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</si>
  <si>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</si>
  <si>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</si>
  <si>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</si>
  <si>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</si>
  <si>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</si>
  <si>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</si>
  <si>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</si>
  <si>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</si>
  <si>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</si>
  <si>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</si>
  <si>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</si>
  <si>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</si>
  <si>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</si>
  <si>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</si>
  <si>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</si>
  <si>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</si>
  <si>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</si>
  <si>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</si>
  <si>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</si>
  <si>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</si>
  <si>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</si>
  <si>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</si>
  <si>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</si>
  <si>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</si>
  <si>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</si>
  <si>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</si>
  <si>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</si>
  <si>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</si>
  <si>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</si>
  <si>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</si>
  <si>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</si>
  <si>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</si>
  <si>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</si>
  <si>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</si>
  <si>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</si>
  <si>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</si>
  <si>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</si>
  <si>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</si>
  <si>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</si>
  <si>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</si>
  <si>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</si>
  <si>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</si>
  <si>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</si>
  <si>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</si>
  <si>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</si>
  <si>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</si>
  <si>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</si>
  <si>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</si>
  <si>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</si>
  <si>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</si>
  <si>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</si>
  <si>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</si>
  <si>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</si>
  <si>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</si>
  <si>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</si>
  <si>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</si>
  <si>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</si>
  <si>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</si>
  <si>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</si>
  <si>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</si>
  <si>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</si>
  <si>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</si>
  <si>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</si>
  <si>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</si>
  <si>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</si>
  <si>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</si>
  <si>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</si>
  <si>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</si>
  <si>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</si>
  <si>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</si>
  <si>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</si>
  <si>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</si>
  <si>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</si>
  <si>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</si>
  <si>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</si>
  <si>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</si>
  <si>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</si>
  <si>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</si>
  <si>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</si>
  <si>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</si>
  <si>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</si>
  <si>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</si>
  <si>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</si>
  <si>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</si>
  <si>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</si>
  <si>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</si>
  <si>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</si>
  <si>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</si>
  <si>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</si>
  <si>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</si>
  <si>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</si>
  <si>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</si>
  <si>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</si>
  <si>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</si>
  <si>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</si>
  <si>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</si>
  <si>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</si>
  <si>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</si>
  <si>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</si>
  <si>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</si>
  <si>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</si>
  <si>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</si>
  <si>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</si>
  <si>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</si>
  <si>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</si>
  <si>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</si>
  <si>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</si>
  <si>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</si>
  <si>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</si>
  <si>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</si>
  <si>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</si>
  <si>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</si>
  <si>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</si>
  <si>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</si>
  <si>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</si>
  <si>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</si>
  <si>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</si>
  <si>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</si>
  <si>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</si>
  <si>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</si>
  <si>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</si>
  <si>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</si>
  <si>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</si>
  <si>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</si>
  <si>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</si>
  <si>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</si>
  <si>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</si>
  <si>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</si>
  <si>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</si>
  <si>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</si>
  <si>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</si>
  <si>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</si>
  <si>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</si>
  <si>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</si>
  <si>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</si>
  <si>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</si>
  <si>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</si>
  <si>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</si>
  <si>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</si>
  <si>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</si>
  <si>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</si>
  <si>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</si>
  <si>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</si>
  <si>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</si>
  <si>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</si>
  <si>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</si>
  <si>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</si>
  <si>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</si>
  <si>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</si>
  <si>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</si>
  <si>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</si>
  <si>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</si>
  <si>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</si>
  <si>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</si>
  <si>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</si>
  <si>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</si>
  <si>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</si>
  <si>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</si>
  <si>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</si>
  <si>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</si>
  <si>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</si>
  <si>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</si>
  <si>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</si>
  <si>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</si>
  <si>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</si>
  <si>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</si>
  <si>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</si>
  <si>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</si>
  <si>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</si>
  <si>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</si>
  <si>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</si>
  <si>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</si>
  <si>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</si>
  <si>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</si>
  <si>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</si>
  <si>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</si>
  <si>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</si>
  <si>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</si>
  <si>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</si>
  <si>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</si>
  <si>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</si>
  <si>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</si>
  <si>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</si>
  <si>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</si>
  <si>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</si>
  <si>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</si>
  <si>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</si>
  <si>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</si>
  <si>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</si>
  <si>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</si>
  <si>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</si>
  <si>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</si>
  <si>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</si>
  <si>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</si>
  <si>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</si>
  <si>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</si>
  <si>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</si>
  <si>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</si>
  <si>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</si>
  <si>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</si>
  <si>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</si>
  <si>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</si>
  <si>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</si>
  <si>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</si>
  <si>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</si>
  <si>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</si>
  <si>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</si>
  <si>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</si>
  <si>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</si>
  <si>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</si>
  <si>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</si>
  <si>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</si>
  <si>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</si>
  <si>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</si>
  <si>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</si>
  <si>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</si>
  <si>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</si>
  <si>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</si>
  <si>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</si>
  <si>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</si>
  <si>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</si>
  <si>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</si>
  <si>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</si>
  <si>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</si>
  <si>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</si>
  <si>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</si>
  <si>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</si>
  <si>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</si>
  <si>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</si>
  <si>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</si>
  <si>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</si>
  <si>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</si>
  <si>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</si>
  <si>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</si>
  <si>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</si>
  <si>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</si>
  <si>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</si>
  <si>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</si>
  <si>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</si>
  <si>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</si>
  <si>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</si>
  <si>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</si>
  <si>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</si>
  <si>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</si>
  <si>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</si>
  <si>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</si>
  <si>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</si>
  <si>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</si>
  <si>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</si>
  <si>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</si>
  <si>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</si>
  <si>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</si>
  <si>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</si>
  <si>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</si>
  <si>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</si>
  <si>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</si>
  <si>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</si>
  <si>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</si>
  <si>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</si>
  <si>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</si>
  <si>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</si>
  <si>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</si>
  <si>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</si>
  <si>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</si>
  <si>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</si>
  <si>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</si>
  <si>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</si>
  <si>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</si>
  <si>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</si>
  <si>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</si>
  <si>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</si>
  <si>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</si>
  <si>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</si>
  <si>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</si>
  <si>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</si>
  <si>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</si>
  <si>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</si>
  <si>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</si>
  <si>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</si>
  <si>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</si>
  <si>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</si>
  <si>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</si>
  <si>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</si>
  <si>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</si>
  <si>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</si>
  <si>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</si>
  <si>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</si>
  <si>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</si>
  <si>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</si>
  <si>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</si>
  <si>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</si>
  <si>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</si>
  <si>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</si>
  <si>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</si>
  <si>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</si>
  <si>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</si>
  <si>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</si>
  <si>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</si>
  <si>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</si>
  <si>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</si>
  <si>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</si>
  <si>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</si>
  <si>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</si>
  <si>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</si>
  <si>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</si>
  <si>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</si>
  <si>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</si>
  <si>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</si>
  <si>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</si>
  <si>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</si>
  <si>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</si>
  <si>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</si>
  <si>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</si>
  <si>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</si>
  <si>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</si>
  <si>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</si>
  <si>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</si>
  <si>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</si>
  <si>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</si>
  <si>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</si>
  <si>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</si>
  <si>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</si>
  <si>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</si>
  <si>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</si>
  <si>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</si>
  <si>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</si>
  <si>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</si>
  <si>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</si>
  <si>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</si>
  <si>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</si>
  <si>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</si>
  <si>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</si>
  <si>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</si>
  <si>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</si>
  <si>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</si>
  <si>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</si>
  <si>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</si>
  <si>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</si>
  <si>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</si>
  <si>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</si>
  <si>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</si>
  <si>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</si>
  <si>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</si>
  <si>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</si>
  <si>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</si>
  <si>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</si>
  <si>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</si>
  <si>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</si>
  <si>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</si>
  <si>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</si>
  <si>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</si>
  <si>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</si>
  <si>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</si>
  <si>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</si>
  <si>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</si>
  <si>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</si>
  <si>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</si>
  <si>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</si>
  <si>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</si>
  <si>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</si>
  <si>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</si>
  <si>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</si>
  <si>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</si>
  <si>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</si>
  <si>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</si>
  <si>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</si>
  <si>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</si>
  <si>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</si>
  <si>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</si>
  <si>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</si>
  <si>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</si>
  <si>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</si>
  <si>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</si>
  <si>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</si>
  <si>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</si>
  <si>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</si>
  <si>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</si>
  <si>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</si>
  <si>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</si>
  <si>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</si>
  <si>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</si>
  <si>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</si>
  <si>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</si>
  <si>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</si>
  <si>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</si>
  <si>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</si>
  <si>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</si>
  <si>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</si>
  <si>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</si>
  <si>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</si>
  <si>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</si>
  <si>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</si>
  <si>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</si>
  <si>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</si>
  <si>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</si>
  <si>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</si>
  <si>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</si>
  <si>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</si>
  <si>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</si>
  <si>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</si>
  <si>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</si>
  <si>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</si>
  <si>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</si>
  <si>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</si>
  <si>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</si>
  <si>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</si>
  <si>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</si>
  <si>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</si>
  <si>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</si>
  <si>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</si>
  <si>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</si>
  <si>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</si>
  <si>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</si>
  <si>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</si>
  <si>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</si>
  <si>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</si>
  <si>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</si>
  <si>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</si>
  <si>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</si>
  <si>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</si>
  <si>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</si>
  <si>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</si>
  <si>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</si>
  <si>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</si>
  <si>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</si>
  <si>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</si>
  <si>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</si>
  <si>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</si>
  <si>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</si>
  <si>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</si>
  <si>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</si>
  <si>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</si>
  <si>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</si>
  <si>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</si>
  <si>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</si>
  <si>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</si>
  <si>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</si>
  <si>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</si>
  <si>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</si>
  <si>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</si>
  <si>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</si>
  <si>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</si>
  <si>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</si>
  <si>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</si>
  <si>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</si>
  <si>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</si>
  <si>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</si>
  <si>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</si>
  <si>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</si>
  <si>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</si>
  <si>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</si>
  <si>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</si>
  <si>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</si>
  <si>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</si>
  <si>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</si>
  <si>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</si>
  <si>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</si>
  <si>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</si>
  <si>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</si>
  <si>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</si>
  <si>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</si>
  <si>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</si>
  <si>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</si>
  <si>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</si>
  <si>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</si>
  <si>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</si>
  <si>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</si>
  <si>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</si>
  <si>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</si>
  <si>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</si>
  <si>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</si>
  <si>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</si>
  <si>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</si>
  <si>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</si>
  <si>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</si>
  <si>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</si>
  <si>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</si>
  <si>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</si>
  <si>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</si>
  <si>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</si>
  <si>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</si>
  <si>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</si>
  <si>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</si>
  <si>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</si>
  <si>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</si>
  <si>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</si>
  <si>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</si>
  <si>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</si>
  <si>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</si>
  <si>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</si>
  <si>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</si>
  <si>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</si>
  <si>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</si>
  <si>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</si>
  <si>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</si>
  <si>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</si>
  <si>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</si>
  <si>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</si>
  <si>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</si>
  <si>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</si>
  <si>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</si>
  <si>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</si>
  <si>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</si>
  <si>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</si>
  <si>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</si>
  <si>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</si>
  <si>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</si>
  <si>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</si>
  <si>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</si>
  <si>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</si>
  <si>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</si>
  <si>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</si>
  <si>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</si>
  <si>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</si>
  <si>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</si>
  <si>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</si>
  <si>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</si>
  <si>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</si>
  <si>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</si>
  <si>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</si>
  <si>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</si>
  <si>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</si>
  <si>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</si>
  <si>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</si>
  <si>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</si>
  <si>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</si>
  <si>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</si>
  <si>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</si>
  <si>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</si>
  <si>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</si>
  <si>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</si>
  <si>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</si>
  <si>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</si>
  <si>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</si>
  <si>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</si>
  <si>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</si>
  <si>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</si>
  <si>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</si>
  <si>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</si>
  <si>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</si>
  <si>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</si>
  <si>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</si>
  <si>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</si>
  <si>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</si>
  <si>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</si>
  <si>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</si>
  <si>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</si>
  <si>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</si>
  <si>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</si>
  <si>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</si>
  <si>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</si>
  <si>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</si>
  <si>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</si>
  <si>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</si>
  <si>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</si>
  <si>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</si>
  <si>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</si>
  <si>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</si>
  <si>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</si>
  <si>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</si>
  <si>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</si>
  <si>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</si>
  <si>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</si>
  <si>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</si>
  <si>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</si>
  <si>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</si>
  <si>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</si>
  <si>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</si>
  <si>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</si>
  <si>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</si>
  <si>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</si>
  <si>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</si>
  <si>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</si>
  <si>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</si>
  <si>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</si>
  <si>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</si>
  <si>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</si>
  <si>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</si>
  <si>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</si>
  <si>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</si>
  <si>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</si>
  <si>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</si>
  <si>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</si>
  <si>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</si>
  <si>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</si>
  <si>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</si>
  <si>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</si>
  <si>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</si>
  <si>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</si>
  <si>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</si>
  <si>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</si>
  <si>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</si>
  <si>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</si>
  <si>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</si>
  <si>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</si>
  <si>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</si>
  <si>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</si>
  <si>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</si>
  <si>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</si>
  <si>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</si>
  <si>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</si>
  <si>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</si>
  <si>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</si>
  <si>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</si>
  <si>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</si>
  <si>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</si>
  <si>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</si>
  <si>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</si>
  <si>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</si>
  <si>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</si>
  <si>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</si>
  <si>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</si>
  <si>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</si>
  <si>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</si>
  <si>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</si>
  <si>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</si>
  <si>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</si>
  <si>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</si>
  <si>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</si>
  <si>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</si>
  <si>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</si>
  <si>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</si>
  <si>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</si>
  <si>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</si>
  <si>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</si>
  <si>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</si>
  <si>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</si>
  <si>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</si>
  <si>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</si>
  <si>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</si>
  <si>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</si>
  <si>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</si>
  <si>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</si>
  <si>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</si>
  <si>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</si>
  <si>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</si>
  <si>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</si>
  <si>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</si>
  <si>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</si>
  <si>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</si>
  <si>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</si>
  <si>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</si>
  <si>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</si>
  <si>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</si>
  <si>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</si>
  <si>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</si>
  <si>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</si>
  <si>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</si>
  <si>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</si>
  <si>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</si>
  <si>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</si>
  <si>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</si>
  <si>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</si>
  <si>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</si>
  <si>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</si>
  <si>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</si>
  <si>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</si>
  <si>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</si>
  <si>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</si>
  <si>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</si>
  <si>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</si>
  <si>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</si>
  <si>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</si>
  <si>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</si>
  <si>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</si>
  <si>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</si>
  <si>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</si>
  <si>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</si>
  <si>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</si>
  <si>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</si>
  <si>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</si>
  <si>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</si>
  <si>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</si>
  <si>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</si>
  <si>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</si>
  <si>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</si>
  <si>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</si>
  <si>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</si>
  <si>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</si>
  <si>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</si>
  <si>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</si>
  <si>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</si>
  <si>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</si>
  <si>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</si>
  <si>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</si>
  <si>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</si>
  <si>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</si>
  <si>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</si>
  <si>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</si>
  <si>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</si>
  <si>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</si>
  <si>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</si>
  <si>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</si>
  <si>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</si>
  <si>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</si>
  <si>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</si>
  <si>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</si>
  <si>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</si>
  <si>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</si>
  <si>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</si>
  <si>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</si>
  <si>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</si>
  <si>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</si>
  <si>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</si>
  <si>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</si>
  <si>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</si>
  <si>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</si>
  <si>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</si>
  <si>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</si>
  <si>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</si>
  <si>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</si>
  <si>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</si>
  <si>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</si>
  <si>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</si>
  <si>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</si>
  <si>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</si>
  <si>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</si>
  <si>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</si>
  <si>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</si>
  <si>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</si>
  <si>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</si>
  <si>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</si>
  <si>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</si>
  <si>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</si>
  <si>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</si>
  <si>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</si>
  <si>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</si>
  <si>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</si>
  <si>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</si>
  <si>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</si>
  <si>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</si>
  <si>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</si>
  <si>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</si>
  <si>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</si>
  <si>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</si>
  <si>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</si>
  <si>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</si>
  <si>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</si>
  <si>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</si>
  <si>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</si>
  <si>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</si>
  <si>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</si>
  <si>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</si>
  <si>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</si>
  <si>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</si>
  <si>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</si>
  <si>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</si>
  <si>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</si>
  <si>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</si>
  <si>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</si>
  <si>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</si>
  <si>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</si>
  <si>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</si>
  <si>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</si>
  <si>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</si>
  <si>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</si>
  <si>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</si>
  <si>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</si>
  <si>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</si>
  <si>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</si>
  <si>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</si>
  <si>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</si>
  <si>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</si>
  <si>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</si>
  <si>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</si>
  <si>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</si>
  <si>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</si>
  <si>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</si>
  <si>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</si>
  <si>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</si>
  <si>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</si>
  <si>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</si>
  <si>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</si>
  <si>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</si>
  <si>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</si>
  <si>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</si>
  <si>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</si>
  <si>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</si>
  <si>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</si>
  <si>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</si>
  <si>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</si>
  <si>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</si>
  <si>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</si>
  <si>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</si>
  <si>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</si>
  <si>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</si>
  <si>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</si>
  <si>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</si>
  <si>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</si>
  <si>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</si>
  <si>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</si>
  <si>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</si>
  <si>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</si>
  <si>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</si>
  <si>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</si>
  <si>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</si>
  <si>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</si>
  <si>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</si>
  <si>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</si>
  <si>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</si>
  <si>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</si>
  <si>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</si>
  <si>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</si>
  <si>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</si>
  <si>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</si>
  <si>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</si>
  <si>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</si>
  <si>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</si>
  <si>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</si>
  <si>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</si>
  <si>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</si>
  <si>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</si>
  <si>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</si>
  <si>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</si>
  <si>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</si>
  <si>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</si>
  <si>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</si>
  <si>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</si>
  <si>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</si>
  <si>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</si>
  <si>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</si>
  <si>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</si>
  <si>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</si>
  <si>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</si>
  <si>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</si>
  <si>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</si>
  <si>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</si>
  <si>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</si>
  <si>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</si>
  <si>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</si>
  <si>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</si>
  <si>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</si>
  <si>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</si>
  <si>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</si>
  <si>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</si>
  <si>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</si>
  <si>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</si>
  <si>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</si>
  <si>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</si>
  <si>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</si>
  <si>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</si>
  <si>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</si>
  <si>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</si>
  <si>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</si>
  <si>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</si>
  <si>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</si>
  <si>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</si>
  <si>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</si>
  <si>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</si>
  <si>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</si>
  <si>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</si>
  <si>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</si>
  <si>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</si>
  <si>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</si>
  <si>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</si>
  <si>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</si>
  <si>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</si>
  <si>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</si>
  <si>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</si>
  <si>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</si>
  <si>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</si>
  <si>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</si>
  <si>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</si>
  <si>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</si>
  <si>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</si>
  <si>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</si>
  <si>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</si>
  <si>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</si>
  <si>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</si>
  <si>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</si>
  <si>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</si>
  <si>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</si>
  <si>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</si>
  <si>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</si>
  <si>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</si>
  <si>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</si>
  <si>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</si>
  <si>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</si>
  <si>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</si>
  <si>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</si>
  <si>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</si>
  <si>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</si>
  <si>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</si>
  <si>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</si>
  <si>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</si>
  <si>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</si>
  <si>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</si>
  <si>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</si>
  <si>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</si>
  <si>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</si>
  <si>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</si>
  <si>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</si>
  <si>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</si>
  <si>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</si>
  <si>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</si>
  <si>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</si>
  <si>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</si>
  <si>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</si>
  <si>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</si>
  <si>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</si>
  <si>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</si>
  <si>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</si>
  <si>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</si>
  <si>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</si>
  <si>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</si>
  <si>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</si>
  <si>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</si>
  <si>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</si>
  <si>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</si>
  <si>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</si>
  <si>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</si>
  <si>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</si>
  <si>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</si>
  <si>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</si>
  <si>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</si>
  <si>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</si>
  <si>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</si>
  <si>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</si>
  <si>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</si>
  <si>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</si>
  <si>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</si>
  <si>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</si>
  <si>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</si>
  <si>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</si>
  <si>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</si>
  <si>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</si>
  <si>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</si>
  <si>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</si>
  <si>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</si>
  <si>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</si>
  <si>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</si>
  <si>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</si>
  <si>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</si>
  <si>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</si>
  <si>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</si>
  <si>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</si>
  <si>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</si>
  <si>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</si>
  <si>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</si>
  <si>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</si>
  <si>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</si>
  <si>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</si>
  <si>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</si>
  <si>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</si>
  <si>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</si>
  <si>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</si>
  <si>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</si>
  <si>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</si>
  <si>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</si>
  <si>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</si>
  <si>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</si>
  <si>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</si>
  <si>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</si>
  <si>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</si>
  <si>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</si>
  <si>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</si>
  <si>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</si>
  <si>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</si>
  <si>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</si>
  <si>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</si>
  <si>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</si>
  <si>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</si>
  <si>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</si>
  <si>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</si>
  <si>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</si>
  <si>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</si>
  <si>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</si>
  <si>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</si>
  <si>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</si>
  <si>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</si>
  <si>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</si>
  <si>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</si>
  <si>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</si>
  <si>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</si>
  <si>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</si>
  <si>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</si>
  <si>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</si>
  <si>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</si>
  <si>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</si>
  <si>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</si>
  <si>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</si>
  <si>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</si>
  <si>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</si>
  <si>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</si>
  <si>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</si>
  <si>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</si>
  <si>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</si>
  <si>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</si>
  <si>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</si>
  <si>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</si>
  <si>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</si>
  <si>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</si>
  <si>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</si>
  <si>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</si>
  <si>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</si>
  <si>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</si>
  <si>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</si>
  <si>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</si>
  <si>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</si>
  <si>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</si>
  <si>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</si>
  <si>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</si>
  <si>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</si>
  <si>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</si>
  <si>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</si>
  <si>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</si>
  <si>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</si>
  <si>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</si>
  <si>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</si>
  <si>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</si>
  <si>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</si>
  <si>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</si>
  <si>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</si>
  <si>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</si>
  <si>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</si>
  <si>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</si>
  <si>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</si>
  <si>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</si>
  <si>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</si>
  <si>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</si>
  <si>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</si>
  <si>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</si>
  <si>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</si>
  <si>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</si>
  <si>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</si>
  <si>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</si>
  <si>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</si>
  <si>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</si>
  <si>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</si>
  <si>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</si>
  <si>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</si>
  <si>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</si>
  <si>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</si>
  <si>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</si>
  <si>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</si>
  <si>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</si>
  <si>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</si>
  <si>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</si>
  <si>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</si>
  <si>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</si>
  <si>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</si>
  <si>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</si>
  <si>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</si>
  <si>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</si>
  <si>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</si>
  <si>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</si>
  <si>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</si>
  <si>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</si>
  <si>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</si>
  <si>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</si>
  <si>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</si>
  <si>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</si>
  <si>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</si>
  <si>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</si>
  <si>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</si>
  <si>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</si>
  <si>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</si>
  <si>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</si>
  <si>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</si>
  <si>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</si>
  <si>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</si>
  <si>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</si>
  <si>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</si>
  <si>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</si>
  <si>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</si>
  <si>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</si>
  <si>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</si>
  <si>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</si>
  <si>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</si>
  <si>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</si>
  <si>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</si>
  <si>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</si>
  <si>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</si>
  <si>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</si>
  <si>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</si>
  <si>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</si>
  <si>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</si>
  <si>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</si>
  <si>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</si>
  <si>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</si>
  <si>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</si>
  <si>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</si>
  <si>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</si>
  <si>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</si>
  <si>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</si>
  <si>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</si>
  <si>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</si>
  <si>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</si>
  <si>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</si>
  <si>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</si>
  <si>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</si>
  <si>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</si>
  <si>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</si>
  <si>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</si>
  <si>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</si>
  <si>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</si>
  <si>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</si>
  <si>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</si>
  <si>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</si>
  <si>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</si>
  <si>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</si>
  <si>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</si>
  <si>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</si>
  <si>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</si>
  <si>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</si>
  <si>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</si>
  <si>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</si>
  <si>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</si>
  <si>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</si>
  <si>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</si>
  <si>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</si>
  <si>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</si>
  <si>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</si>
  <si>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</si>
  <si>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</si>
  <si>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</si>
  <si>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</si>
  <si>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</si>
  <si>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</si>
  <si>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</si>
  <si>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</si>
  <si>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</si>
  <si>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</si>
  <si>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</si>
  <si>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</si>
  <si>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</si>
  <si>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</si>
  <si>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</si>
  <si>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</si>
  <si>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</si>
  <si>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</si>
  <si>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</si>
  <si>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</si>
  <si>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</si>
  <si>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</si>
  <si>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</si>
  <si>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</si>
  <si>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</si>
  <si>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</si>
  <si>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</si>
  <si>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</si>
  <si>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</si>
  <si>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</si>
  <si>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</si>
  <si>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</si>
  <si>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</si>
  <si>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</si>
  <si>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</si>
  <si>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</si>
  <si>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</si>
  <si>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</si>
  <si>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</si>
  <si>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</si>
  <si>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</si>
  <si>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</si>
  <si>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</si>
  <si>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</si>
  <si>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</si>
  <si>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</si>
  <si>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</si>
  <si>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</si>
  <si>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</si>
  <si>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</si>
  <si>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</si>
  <si>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</si>
  <si>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</si>
  <si>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</si>
  <si>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</si>
  <si>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</si>
  <si>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</si>
  <si>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</si>
  <si>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</si>
  <si>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</si>
  <si>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</si>
  <si>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</si>
  <si>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</si>
  <si>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</si>
  <si>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</si>
  <si>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</si>
  <si>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</si>
  <si>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</si>
  <si>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</si>
  <si>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</si>
  <si>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</si>
  <si>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</si>
  <si>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</si>
  <si>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</si>
  <si>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</si>
  <si>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</si>
  <si>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</si>
  <si>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</si>
  <si>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</si>
  <si>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</si>
  <si>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</si>
  <si>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</si>
  <si>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</si>
  <si>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</si>
  <si>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</si>
  <si>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</si>
  <si>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</si>
  <si>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</si>
  <si>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</si>
  <si>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</si>
  <si>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</si>
  <si>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</si>
  <si>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</si>
  <si>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</si>
  <si>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</si>
  <si>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</si>
  <si>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</si>
  <si>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</si>
  <si>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</si>
  <si>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</si>
  <si>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</si>
  <si>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</si>
  <si>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</si>
  <si>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</si>
  <si>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</si>
  <si>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</si>
  <si>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</si>
  <si>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</si>
  <si>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</si>
  <si>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</si>
  <si>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</si>
  <si>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</si>
  <si>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</si>
  <si>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</si>
  <si>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</si>
  <si>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</si>
  <si>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</si>
  <si>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</si>
  <si>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</si>
  <si>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</si>
  <si>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</si>
  <si>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</si>
  <si>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</si>
  <si>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</si>
  <si>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</si>
  <si>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</si>
  <si>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</si>
  <si>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</si>
  <si>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</si>
  <si>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</si>
  <si>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</si>
  <si>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</si>
  <si>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</si>
  <si>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</si>
  <si>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</si>
  <si>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</si>
  <si>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</si>
  <si>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</si>
  <si>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</si>
  <si>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</si>
  <si>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</si>
  <si>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</si>
  <si>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</si>
  <si>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</si>
  <si>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</si>
  <si>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</si>
  <si>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</si>
  <si>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</si>
  <si>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</si>
  <si>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</si>
  <si>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</si>
  <si>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</si>
  <si>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</si>
  <si>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</si>
  <si>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</si>
  <si>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</si>
  <si>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</si>
  <si>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</si>
  <si>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</si>
  <si>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</si>
  <si>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</si>
  <si>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</si>
  <si>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</si>
  <si>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</si>
  <si>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</si>
  <si>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</si>
  <si>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</si>
  <si>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</si>
  <si>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</si>
  <si>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</si>
  <si>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</si>
  <si>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</si>
  <si>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</si>
  <si>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</si>
  <si>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</si>
  <si>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</si>
  <si>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</si>
  <si>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</si>
  <si>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</si>
  <si>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</si>
  <si>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</si>
  <si>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</si>
  <si>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</si>
  <si>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</si>
  <si>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</si>
  <si>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</si>
  <si>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</si>
  <si>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</si>
  <si>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</si>
  <si>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</si>
  <si>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</si>
  <si>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</si>
  <si>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</si>
  <si>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</si>
  <si>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</si>
  <si>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</si>
  <si>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</si>
  <si>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</si>
  <si>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</si>
  <si>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</si>
  <si>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</si>
  <si>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</si>
  <si>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</si>
  <si>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</si>
  <si>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</si>
  <si>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</si>
  <si>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</si>
  <si>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</si>
  <si>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</si>
  <si>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</si>
  <si>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</si>
  <si>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</si>
  <si>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</si>
  <si>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</si>
  <si>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</si>
  <si>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</si>
  <si>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</si>
  <si>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</si>
  <si>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</si>
  <si>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</si>
  <si>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</si>
  <si>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</si>
  <si>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</si>
  <si>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</si>
  <si>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</si>
  <si>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</si>
  <si>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</si>
  <si>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</si>
  <si>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</si>
  <si>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</si>
  <si>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</si>
  <si>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</si>
  <si>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</si>
  <si>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</si>
  <si>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</si>
  <si>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</si>
  <si>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</si>
  <si>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</si>
  <si>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</si>
  <si>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</si>
  <si>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</si>
  <si>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</si>
  <si>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</si>
  <si>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</si>
  <si>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</si>
  <si>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</si>
  <si>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</si>
  <si>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</si>
  <si>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</si>
  <si>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</si>
  <si>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</si>
  <si>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</si>
  <si>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</si>
  <si>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</si>
  <si>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</si>
  <si>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</si>
  <si>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</si>
  <si>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</si>
  <si>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</si>
  <si>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</si>
  <si>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</si>
  <si>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</si>
  <si>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</si>
  <si>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</si>
  <si>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</si>
  <si>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</si>
  <si>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</si>
  <si>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</si>
  <si>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</si>
  <si>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</si>
  <si>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</si>
  <si>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</si>
  <si>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</si>
  <si>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</si>
  <si>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</si>
  <si>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</si>
  <si>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</si>
  <si>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</si>
  <si>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</si>
  <si>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</si>
  <si>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</si>
  <si>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</si>
  <si>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</si>
  <si>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</si>
  <si>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</si>
  <si>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</si>
  <si>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</si>
  <si>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</si>
  <si>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</si>
  <si>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</si>
  <si>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</si>
  <si>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</si>
  <si>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</si>
  <si>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</si>
  <si>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</si>
  <si>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</si>
  <si>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</si>
  <si>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</si>
  <si>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</si>
  <si>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</si>
  <si>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</si>
  <si>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</si>
  <si>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</si>
  <si>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</si>
  <si>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</si>
  <si>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</si>
  <si>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</si>
  <si>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</si>
  <si>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</si>
  <si>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</si>
  <si>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</si>
  <si>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</si>
  <si>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</si>
  <si>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</si>
  <si>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</si>
  <si>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</si>
  <si>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</si>
  <si>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</si>
  <si>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</si>
  <si>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</si>
  <si>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</si>
  <si>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</si>
  <si>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</si>
  <si>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</si>
  <si>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</si>
  <si>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</si>
  <si>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</si>
  <si>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</si>
  <si>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</si>
  <si>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</si>
  <si>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</si>
  <si>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</si>
  <si>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</si>
  <si>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</si>
  <si>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</si>
  <si>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</si>
  <si>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</si>
  <si>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</si>
  <si>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</si>
  <si>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</si>
  <si>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</si>
  <si>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</si>
  <si>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</si>
  <si>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</si>
  <si>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</si>
  <si>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</si>
  <si>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</si>
  <si>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</si>
  <si>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</si>
  <si>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</si>
  <si>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</si>
  <si>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</si>
  <si>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</si>
  <si>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</si>
  <si>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</si>
  <si>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</si>
  <si>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</si>
  <si>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</si>
  <si>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</si>
  <si>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</si>
  <si>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</si>
  <si>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</si>
  <si>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</si>
  <si>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</si>
  <si>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</si>
  <si>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</si>
  <si>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</si>
  <si>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</si>
  <si>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</si>
  <si>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</si>
  <si>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</si>
  <si>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</si>
  <si>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</si>
  <si>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</si>
  <si>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</si>
  <si>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</si>
  <si>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</si>
  <si>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</si>
  <si>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</si>
  <si>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</si>
  <si>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</si>
  <si>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</si>
  <si>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</si>
  <si>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</si>
  <si>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</si>
  <si>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</si>
  <si>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</si>
  <si>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</si>
  <si>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</si>
  <si>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</si>
  <si>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</si>
  <si>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</si>
  <si>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</si>
  <si>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</si>
  <si>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</si>
  <si>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</si>
  <si>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</si>
  <si>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</si>
  <si>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</si>
  <si>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</si>
  <si>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</si>
  <si>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</si>
  <si>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</si>
  <si>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</si>
  <si>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</si>
  <si>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</si>
  <si>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</si>
  <si>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</si>
  <si>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</si>
  <si>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</si>
  <si>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</si>
  <si>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</si>
  <si>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</si>
  <si>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</si>
  <si>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</si>
  <si>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</si>
  <si>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</si>
  <si>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</si>
  <si>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</si>
  <si>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</si>
  <si>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</si>
  <si>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</si>
  <si>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</si>
  <si>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</si>
  <si>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</si>
  <si>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</si>
  <si>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</si>
  <si>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</si>
  <si>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</si>
  <si>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</si>
  <si>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</si>
  <si>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</si>
  <si>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</si>
  <si>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</si>
  <si>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</si>
  <si>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</si>
  <si>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</si>
  <si>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</si>
  <si>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</si>
  <si>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</si>
  <si>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</si>
  <si>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</si>
  <si>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</si>
  <si>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</si>
  <si>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</si>
  <si>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</si>
  <si>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</si>
  <si>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</si>
  <si>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</si>
  <si>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</si>
  <si>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</si>
  <si>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</si>
  <si>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</si>
  <si>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</si>
  <si>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</si>
  <si>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</si>
  <si>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</si>
  <si>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</si>
  <si>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</si>
  <si>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</si>
  <si>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</si>
  <si>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</si>
  <si>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</si>
  <si>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</si>
  <si>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</si>
  <si>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</si>
  <si>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</si>
  <si>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</si>
  <si>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</si>
  <si>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</si>
  <si>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</si>
  <si>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</si>
  <si>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</si>
  <si>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</si>
  <si>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</si>
  <si>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</si>
  <si>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</si>
  <si>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</si>
  <si>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</si>
  <si>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</si>
  <si>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</si>
  <si>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</si>
  <si>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</si>
  <si>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</si>
  <si>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</si>
  <si>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</si>
  <si>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</si>
  <si>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</si>
  <si>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</si>
  <si>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</si>
  <si>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</si>
  <si>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</si>
  <si>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</si>
  <si>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</si>
  <si>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</si>
  <si>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</si>
  <si>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</si>
  <si>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</si>
  <si>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</si>
  <si>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</si>
  <si>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</si>
  <si>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</si>
  <si>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</si>
  <si>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</si>
  <si>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</si>
  <si>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</si>
  <si>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</si>
  <si>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</si>
  <si>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</si>
  <si>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</si>
  <si>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</si>
  <si>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</si>
  <si>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</si>
  <si>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</si>
  <si>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</si>
  <si>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</si>
  <si>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</si>
  <si>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</si>
  <si>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</si>
  <si>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</si>
  <si>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</si>
  <si>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</si>
  <si>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</si>
  <si>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</si>
  <si>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</si>
  <si>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</si>
  <si>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</si>
  <si>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</si>
  <si>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</si>
  <si>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</si>
  <si>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</si>
  <si>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</si>
  <si>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</si>
  <si>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</si>
  <si>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</si>
  <si>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</si>
  <si>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</si>
  <si>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</si>
  <si>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</si>
  <si>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</si>
  <si>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</si>
  <si>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</si>
  <si>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</si>
  <si>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</si>
  <si>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</si>
  <si>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</si>
  <si>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</si>
  <si>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</si>
  <si>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</si>
  <si>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</si>
  <si>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</si>
  <si>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</si>
  <si>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</si>
  <si>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</si>
  <si>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</si>
  <si>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</si>
  <si>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</si>
  <si>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</si>
  <si>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</si>
  <si>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</si>
  <si>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</si>
  <si>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</si>
  <si>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</si>
  <si>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</si>
  <si>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</si>
  <si>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</si>
  <si>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</si>
  <si>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</si>
  <si>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</si>
  <si>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</si>
  <si>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</si>
  <si>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</si>
  <si>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</si>
  <si>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</si>
  <si>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</si>
  <si>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</si>
  <si>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</si>
  <si>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</si>
  <si>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</si>
  <si>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</si>
  <si>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</si>
  <si>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</si>
  <si>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</si>
  <si>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</si>
  <si>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</si>
  <si>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</si>
  <si>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</si>
  <si>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</si>
  <si>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</si>
  <si>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</si>
  <si>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</si>
  <si>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</si>
  <si>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</si>
  <si>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</si>
  <si>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</si>
  <si>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</si>
  <si>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</si>
  <si>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</si>
  <si>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</si>
  <si>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</si>
  <si>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</si>
  <si>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</si>
  <si>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</si>
  <si>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</si>
  <si>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</si>
  <si>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</si>
  <si>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</si>
  <si>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</si>
  <si>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</si>
  <si>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</si>
  <si>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</si>
  <si>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</si>
  <si>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</si>
  <si>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</si>
  <si>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</si>
  <si>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</si>
  <si>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</si>
  <si>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</si>
  <si>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</si>
  <si>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</si>
  <si>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</si>
  <si>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</si>
  <si>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</si>
  <si>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</si>
  <si>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</si>
  <si>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</si>
  <si>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</si>
  <si>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</si>
  <si>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</si>
  <si>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</si>
  <si>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</si>
  <si>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</si>
  <si>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</si>
  <si>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</si>
  <si>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</si>
  <si>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</si>
  <si>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</si>
  <si>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</si>
  <si>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</si>
  <si>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</si>
  <si>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</si>
  <si>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</si>
  <si>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</si>
  <si>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</si>
  <si>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</si>
  <si>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</si>
  <si>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</si>
  <si>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</si>
  <si>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</si>
  <si>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</si>
  <si>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</si>
  <si>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</si>
  <si>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</si>
  <si>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</si>
  <si>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</si>
  <si>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</si>
  <si>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</si>
  <si>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</si>
  <si>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</si>
  <si>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</si>
  <si>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</si>
  <si>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</si>
  <si>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</si>
  <si>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</si>
  <si>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</si>
  <si>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</si>
  <si>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</si>
  <si>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</si>
  <si>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</si>
  <si>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</si>
  <si>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</si>
  <si>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</si>
  <si>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</si>
  <si>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</si>
  <si>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</si>
  <si>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</si>
  <si>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</si>
  <si>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</si>
  <si>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</si>
  <si>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</si>
  <si>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</si>
  <si>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</si>
  <si>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</si>
  <si>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</si>
  <si>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</si>
  <si>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</si>
  <si>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</si>
  <si>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</si>
  <si>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</si>
  <si>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</si>
  <si>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</si>
  <si>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</si>
  <si>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</si>
  <si>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</si>
  <si>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</si>
  <si>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</si>
  <si>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</si>
  <si>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</si>
  <si>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</si>
  <si>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</si>
  <si>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</si>
  <si>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</si>
  <si>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</si>
  <si>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</si>
  <si>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</si>
  <si>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</si>
  <si>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</si>
  <si>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</si>
  <si>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</si>
  <si>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</si>
  <si>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</si>
  <si>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</si>
  <si>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</si>
  <si>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</si>
  <si>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</si>
  <si>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</si>
  <si>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</si>
  <si>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</si>
  <si>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</si>
  <si>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</si>
  <si>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</si>
  <si>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</si>
  <si>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</si>
  <si>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</si>
  <si>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</si>
  <si>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</si>
  <si>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</si>
  <si>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</si>
  <si>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</si>
  <si>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</si>
  <si>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</si>
  <si>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</si>
  <si>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</si>
  <si>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</si>
  <si>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</si>
  <si>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</si>
  <si>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</si>
  <si>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</si>
  <si>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</si>
  <si>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</si>
  <si>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</si>
  <si>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</si>
  <si>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</si>
  <si>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</si>
  <si>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</si>
  <si>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</si>
  <si>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</si>
  <si>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</si>
  <si>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</si>
  <si>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</si>
  <si>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</si>
  <si>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</si>
  <si>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</si>
  <si>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</si>
  <si>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</si>
  <si>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</si>
  <si>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</si>
  <si>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</si>
  <si>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</si>
  <si>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</si>
  <si>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</si>
  <si>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</si>
  <si>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</si>
  <si>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</si>
  <si>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</si>
  <si>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</si>
  <si>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</si>
  <si>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</si>
  <si>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</si>
  <si>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</si>
  <si>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</si>
  <si>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</si>
  <si>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</si>
  <si>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</si>
  <si>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</si>
  <si>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</si>
  <si>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</si>
  <si>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</si>
  <si>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</si>
  <si>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</si>
  <si>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</si>
  <si>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</si>
  <si>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</si>
  <si>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</si>
  <si>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</si>
  <si>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</si>
  <si>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</si>
  <si>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</si>
  <si>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</si>
  <si>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</si>
  <si>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</si>
  <si>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</si>
  <si>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</si>
  <si>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</si>
  <si>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</si>
  <si>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</si>
  <si>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</si>
  <si>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</si>
  <si>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</si>
  <si>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</si>
  <si>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</si>
  <si>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</si>
  <si>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</si>
  <si>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</si>
  <si>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</si>
  <si>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</si>
  <si>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</si>
  <si>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</si>
  <si>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</si>
  <si>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</si>
  <si>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</si>
  <si>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</si>
  <si>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</si>
  <si>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</si>
  <si>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</si>
  <si>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</si>
  <si>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</si>
  <si>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</si>
  <si>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</si>
  <si>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</si>
  <si>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</si>
  <si>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</si>
  <si>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</si>
  <si>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</si>
  <si>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</si>
  <si>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</si>
  <si>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</si>
  <si>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</si>
  <si>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</si>
  <si>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</si>
  <si>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</si>
  <si>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</si>
  <si>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</si>
  <si>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</si>
  <si>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</si>
  <si>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</si>
  <si>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</si>
  <si>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</si>
  <si>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</si>
  <si>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</si>
  <si>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</si>
  <si>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</si>
  <si>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</si>
  <si>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</si>
  <si>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</si>
  <si>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</si>
  <si>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</si>
  <si>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</si>
  <si>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</si>
  <si>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</si>
  <si>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</si>
  <si>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</si>
  <si>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</si>
  <si>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</si>
  <si>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</si>
  <si>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</si>
  <si>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</si>
  <si>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</si>
  <si>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</si>
  <si>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</si>
  <si>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</si>
  <si>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</si>
  <si>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</si>
  <si>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</si>
  <si>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</si>
  <si>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</si>
  <si>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</si>
  <si>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</si>
  <si>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</si>
  <si>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</si>
  <si>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</si>
  <si>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</si>
  <si>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</si>
  <si>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</si>
  <si>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</si>
  <si>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</si>
  <si>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</si>
  <si>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</si>
  <si>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</si>
  <si>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</si>
  <si>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</si>
  <si>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</si>
  <si>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</si>
  <si>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</si>
  <si>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</si>
  <si>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</si>
  <si>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</si>
  <si>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</si>
  <si>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</si>
  <si>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</si>
  <si>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</si>
  <si>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</si>
  <si>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</si>
  <si>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</si>
  <si>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</si>
  <si>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</si>
  <si>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</si>
  <si>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</si>
  <si>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</si>
  <si>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</si>
  <si>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</si>
  <si>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</si>
  <si>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</si>
  <si>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</si>
  <si>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</si>
  <si>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</si>
  <si>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</si>
  <si>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</si>
  <si>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</si>
  <si>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</si>
  <si>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</si>
  <si>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</si>
  <si>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</si>
  <si>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</si>
  <si>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</si>
  <si>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</si>
  <si>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</si>
  <si>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</si>
  <si>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</si>
  <si>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</si>
  <si>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</si>
  <si>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</si>
  <si>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</si>
  <si>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</si>
  <si>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</si>
  <si>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</si>
  <si>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</si>
  <si>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</si>
  <si>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</si>
  <si>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</si>
  <si>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</si>
  <si>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</si>
  <si>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</si>
  <si>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</si>
  <si>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</si>
  <si>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</si>
  <si>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</si>
  <si>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</si>
  <si>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</si>
  <si>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</si>
  <si>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</si>
  <si>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</si>
  <si>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</si>
  <si>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</si>
  <si>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</si>
  <si>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</si>
  <si>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</si>
  <si>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</si>
  <si>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</si>
  <si>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</si>
  <si>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</si>
  <si>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</si>
  <si>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</si>
  <si>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</si>
  <si>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</si>
  <si>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</si>
  <si>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</si>
  <si>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</si>
  <si>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</si>
  <si>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</si>
  <si>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</si>
  <si>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</si>
  <si>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</si>
  <si>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</si>
  <si>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</si>
  <si>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</si>
  <si>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</si>
  <si>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</si>
  <si>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</si>
  <si>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</si>
  <si>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</si>
  <si>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</si>
  <si>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</si>
  <si>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</si>
  <si>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</si>
  <si>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</si>
  <si>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</si>
  <si>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</si>
  <si>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</si>
  <si>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</si>
  <si>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</si>
  <si>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</si>
  <si>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</si>
  <si>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</si>
  <si>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</si>
  <si>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</si>
  <si>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</si>
  <si>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</si>
  <si>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</si>
  <si>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</si>
  <si>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</si>
  <si>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</si>
  <si>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</si>
  <si>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</si>
  <si>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</si>
  <si>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</si>
  <si>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</si>
  <si>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</si>
  <si>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</si>
  <si>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</si>
  <si>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</si>
  <si>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</si>
  <si>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</si>
  <si>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</si>
  <si>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</si>
  <si>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</si>
  <si>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</si>
  <si>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</si>
  <si>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</si>
  <si>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</si>
  <si>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</si>
  <si>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</si>
  <si>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</si>
  <si>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</si>
  <si>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</si>
  <si>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</si>
  <si>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</si>
  <si>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</si>
  <si>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</si>
  <si>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</si>
  <si>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</si>
  <si>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</si>
  <si>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</si>
  <si>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</si>
  <si>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</si>
  <si>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</si>
  <si>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</si>
  <si>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</si>
  <si>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</si>
  <si>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</si>
  <si>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</si>
  <si>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</si>
  <si>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</si>
  <si>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</si>
  <si>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</si>
  <si>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</si>
  <si>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</si>
  <si>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</si>
  <si>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</si>
  <si>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</si>
  <si>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</si>
  <si>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</si>
  <si>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</si>
  <si>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</si>
  <si>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</si>
  <si>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</si>
  <si>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</si>
  <si>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</si>
  <si>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</si>
  <si>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</si>
  <si>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</si>
  <si>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</si>
  <si>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</si>
  <si>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</si>
  <si>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</si>
  <si>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</si>
  <si>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</si>
  <si>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</si>
  <si>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</si>
  <si>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</si>
  <si>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</si>
  <si>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</si>
  <si>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</si>
  <si>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</si>
  <si>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</si>
  <si>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</si>
  <si>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</si>
  <si>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</si>
  <si>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</si>
  <si>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</si>
  <si>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</si>
  <si>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</si>
  <si>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</si>
  <si>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</si>
  <si>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</si>
  <si>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</si>
  <si>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</si>
  <si>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</si>
  <si>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</si>
  <si>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</si>
  <si>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</si>
  <si>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</si>
  <si>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</si>
  <si>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</si>
  <si>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</si>
  <si>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</si>
  <si>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</si>
  <si>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</si>
  <si>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</si>
  <si>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</si>
  <si>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</si>
  <si>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</si>
  <si>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</si>
  <si>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</si>
  <si>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</si>
  <si>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</si>
  <si>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</si>
  <si>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</si>
  <si>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</si>
  <si>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</si>
  <si>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</si>
  <si>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</si>
  <si>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</si>
  <si>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</si>
  <si>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</si>
  <si>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</si>
  <si>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</si>
  <si>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</si>
  <si>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</si>
  <si>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</si>
  <si>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</si>
  <si>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</si>
  <si>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</si>
  <si>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</si>
  <si>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</si>
  <si>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</si>
  <si>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</si>
  <si>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</si>
  <si>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</si>
  <si>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</si>
  <si>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</si>
  <si>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</si>
  <si>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</si>
  <si>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</si>
  <si>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</si>
  <si>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</si>
  <si>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</si>
  <si>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</si>
  <si>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</si>
  <si>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</si>
  <si>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</si>
  <si>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</si>
  <si>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</si>
  <si>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</si>
  <si>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</si>
  <si>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</si>
  <si>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</si>
  <si>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</si>
  <si>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</si>
  <si>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</si>
  <si>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</si>
  <si>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</si>
  <si>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</si>
  <si>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</si>
  <si>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</si>
  <si>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</si>
  <si>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</si>
  <si>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</si>
  <si>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</si>
  <si>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</si>
  <si>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</si>
  <si>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</si>
  <si>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</si>
  <si>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</si>
  <si>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</si>
  <si>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</si>
  <si>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</si>
  <si>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</si>
  <si>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</si>
  <si>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</si>
  <si>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</si>
  <si>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</si>
  <si>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</si>
  <si>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</si>
  <si>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</si>
  <si>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</si>
  <si>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</si>
  <si>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</si>
  <si>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</si>
  <si>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</si>
  <si>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</si>
  <si>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</si>
  <si>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</si>
  <si>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</si>
  <si>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</si>
  <si>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</si>
  <si>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</si>
  <si>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</si>
  <si>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</si>
  <si>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</si>
  <si>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</si>
  <si>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</si>
  <si>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</si>
  <si>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</si>
  <si>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</si>
  <si>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</si>
  <si>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</si>
  <si>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</si>
  <si>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</si>
  <si>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</si>
  <si>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</si>
  <si>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</si>
  <si>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</si>
  <si>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</si>
  <si>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</si>
  <si>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</si>
  <si>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</si>
  <si>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</si>
  <si>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</si>
  <si>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</si>
  <si>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</si>
  <si>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</si>
  <si>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</si>
  <si>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</si>
  <si>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</si>
  <si>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</si>
  <si>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</si>
  <si>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</si>
  <si>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</si>
  <si>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</si>
  <si>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</si>
  <si>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</si>
  <si>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</si>
  <si>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</si>
  <si>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</si>
  <si>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</si>
  <si>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</si>
  <si>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</si>
  <si>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</si>
  <si>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</si>
  <si>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</si>
  <si>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</si>
  <si>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</si>
  <si>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</si>
  <si>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</si>
  <si>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</si>
  <si>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</si>
  <si>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</si>
  <si>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</si>
  <si>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</si>
  <si>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</si>
  <si>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</si>
  <si>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</si>
  <si>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</si>
  <si>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</si>
  <si>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</si>
  <si>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</si>
  <si>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</si>
  <si>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</si>
  <si>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</si>
  <si>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</si>
  <si>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</si>
  <si>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</si>
  <si>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</si>
  <si>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</si>
  <si>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</si>
  <si>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</si>
  <si>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</si>
  <si>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</si>
  <si>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</si>
  <si>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</si>
  <si>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</si>
  <si>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</si>
  <si>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</si>
  <si>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</si>
  <si>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</si>
  <si>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</si>
  <si>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</si>
  <si>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</si>
  <si>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</si>
  <si>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</si>
  <si>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</si>
  <si>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</si>
  <si>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</si>
  <si>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</si>
  <si>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</si>
  <si>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</si>
  <si>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</si>
  <si>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</si>
  <si>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</si>
  <si>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</si>
  <si>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</si>
  <si>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</si>
  <si>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</si>
  <si>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</si>
  <si>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</si>
  <si>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</si>
  <si>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</si>
  <si>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</si>
  <si>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</si>
  <si>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</si>
  <si>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</si>
  <si>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</si>
  <si>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</si>
  <si>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</si>
  <si>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</si>
  <si>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</si>
  <si>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</si>
  <si>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</si>
  <si>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</si>
  <si>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</si>
  <si>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</si>
  <si>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</si>
  <si>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</si>
  <si>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</si>
  <si>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</si>
  <si>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</si>
  <si>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</si>
  <si>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</si>
  <si>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</si>
  <si>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</si>
  <si>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</si>
  <si>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</si>
  <si>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</si>
  <si>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</si>
  <si>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</si>
  <si>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</si>
  <si>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</si>
  <si>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</si>
  <si>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</si>
  <si>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</si>
  <si>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</si>
  <si>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</si>
  <si>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</si>
  <si>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</si>
  <si>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</si>
  <si>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</si>
  <si>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</si>
  <si>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</si>
  <si>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</si>
  <si>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</si>
  <si>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</si>
  <si>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</si>
  <si>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</si>
  <si>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</si>
  <si>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</si>
  <si>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</si>
  <si>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</si>
  <si>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</si>
  <si>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</si>
  <si>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</si>
  <si>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</si>
  <si>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</si>
  <si>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</si>
  <si>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</si>
  <si>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</si>
  <si>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</si>
  <si>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</si>
  <si>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</si>
  <si>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</si>
  <si>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</si>
  <si>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</si>
  <si>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</si>
  <si>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</si>
  <si>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</si>
  <si>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</si>
  <si>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</si>
  <si>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</si>
  <si>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</si>
  <si>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</si>
  <si>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</si>
  <si>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</si>
  <si>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</si>
  <si>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</si>
  <si>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</si>
  <si>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</si>
  <si>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</si>
  <si>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</si>
  <si>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</si>
  <si>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</si>
  <si>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</si>
  <si>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</si>
  <si>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</si>
  <si>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</si>
  <si>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</si>
  <si>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</si>
  <si>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</si>
  <si>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</si>
  <si>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</si>
  <si>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</si>
  <si>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</si>
  <si>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</si>
  <si>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</si>
  <si>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</si>
  <si>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</si>
  <si>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</si>
  <si>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</si>
  <si>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</si>
  <si>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</si>
  <si>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</si>
  <si>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</si>
  <si>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</si>
  <si>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</si>
  <si>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</si>
  <si>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</si>
  <si>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</si>
  <si>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</si>
  <si>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</si>
  <si>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</si>
  <si>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</si>
  <si>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</si>
  <si>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</si>
  <si>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</si>
  <si>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</si>
  <si>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</si>
  <si>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</si>
  <si>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</si>
  <si>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</si>
  <si>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</si>
  <si>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</si>
  <si>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</si>
  <si>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</si>
  <si>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</si>
  <si>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</si>
  <si>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</si>
  <si>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</si>
  <si>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</si>
  <si>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</si>
  <si>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</si>
  <si>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</si>
  <si>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</si>
  <si>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</si>
  <si>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</si>
  <si>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</si>
  <si>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</si>
  <si>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</si>
  <si>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</si>
  <si>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</si>
  <si>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</si>
  <si>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</si>
  <si>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</si>
  <si>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</si>
  <si>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</si>
  <si>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</si>
  <si>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</si>
  <si>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</si>
  <si>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</si>
  <si>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</si>
  <si>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</si>
  <si>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</si>
  <si>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</si>
  <si>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</si>
  <si>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</si>
  <si>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</si>
  <si>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</si>
  <si>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</si>
  <si>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</si>
  <si>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</si>
  <si>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</si>
  <si>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</si>
  <si>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</si>
  <si>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</si>
  <si>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</si>
  <si>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</si>
  <si>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</si>
  <si>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</si>
  <si>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</si>
  <si>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</si>
  <si>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</si>
  <si>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</si>
  <si>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</si>
  <si>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</si>
  <si>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</si>
  <si>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</si>
  <si>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</si>
  <si>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</si>
  <si>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</si>
  <si>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</si>
  <si>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</si>
  <si>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</si>
  <si>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</si>
  <si>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</si>
  <si>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</si>
  <si>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</si>
  <si>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</si>
  <si>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</si>
  <si>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</si>
  <si>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</si>
  <si>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</si>
  <si>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</si>
  <si>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</si>
  <si>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</si>
  <si>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</si>
  <si>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</si>
  <si>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</si>
  <si>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</si>
  <si>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</si>
  <si>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</si>
  <si>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</si>
  <si>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</si>
  <si>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</si>
  <si>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</si>
  <si>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</si>
  <si>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</si>
  <si>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</si>
  <si>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</si>
  <si>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</si>
  <si>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</si>
  <si>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</si>
  <si>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</si>
  <si>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</si>
  <si>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</si>
  <si>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</si>
  <si>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</si>
  <si>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</si>
  <si>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</si>
  <si>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</si>
  <si>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</si>
  <si>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</si>
  <si>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</si>
  <si>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</si>
  <si>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</si>
  <si>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</si>
  <si>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</si>
  <si>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</si>
  <si>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</si>
  <si>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</si>
  <si>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</si>
  <si>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</si>
  <si>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</si>
  <si>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</si>
  <si>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</si>
  <si>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</si>
  <si>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</si>
  <si>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</si>
  <si>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</si>
  <si>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</si>
  <si>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</si>
  <si>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</si>
  <si>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</si>
  <si>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</si>
  <si>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</si>
  <si>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</si>
  <si>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</si>
  <si>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</si>
  <si>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</si>
  <si>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</si>
  <si>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</si>
  <si>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</si>
  <si>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</si>
  <si>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</si>
  <si>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</si>
  <si>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</si>
  <si>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</si>
  <si>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</si>
  <si>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</si>
  <si>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</si>
  <si>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</si>
  <si>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</si>
  <si>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</si>
  <si>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</si>
  <si>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</si>
  <si>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</si>
  <si>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</si>
  <si>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</si>
  <si>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</si>
  <si>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</si>
  <si>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</si>
  <si>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</si>
  <si>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</si>
  <si>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</si>
  <si>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</si>
  <si>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</si>
  <si>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</si>
  <si>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</si>
  <si>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</si>
  <si>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</si>
  <si>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</si>
  <si>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</si>
  <si>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</si>
  <si>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</si>
  <si>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</si>
  <si>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</si>
  <si>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</si>
  <si>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</si>
  <si>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</si>
  <si>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</si>
  <si>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</si>
  <si>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</si>
  <si>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</si>
  <si>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</si>
  <si>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</si>
  <si>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</si>
  <si>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</si>
  <si>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</si>
  <si>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</si>
  <si>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</si>
  <si>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</si>
  <si>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</si>
  <si>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</si>
  <si>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</si>
  <si>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</si>
  <si>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</si>
  <si>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</si>
  <si>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</si>
  <si>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</si>
  <si>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</si>
  <si>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</si>
  <si>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</si>
  <si>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</si>
  <si>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</si>
  <si>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</si>
  <si>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</si>
  <si>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</si>
  <si>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</si>
  <si>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</si>
  <si>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</si>
  <si>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</si>
  <si>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</si>
  <si>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</si>
  <si>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</si>
  <si>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</si>
  <si>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</si>
  <si>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</si>
  <si>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</si>
  <si>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</si>
  <si>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</si>
  <si>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</si>
  <si>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</si>
  <si>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</si>
  <si>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</si>
  <si>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</si>
  <si>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</si>
  <si>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</si>
  <si>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</si>
  <si>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</si>
  <si>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</si>
  <si>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</si>
  <si>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</si>
  <si>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</si>
  <si>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</si>
  <si>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</si>
  <si>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</si>
  <si>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</si>
  <si>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</si>
  <si>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</si>
  <si>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</si>
  <si>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</si>
  <si>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</si>
  <si>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</si>
  <si>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</si>
  <si>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</si>
  <si>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</si>
  <si>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</si>
  <si>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</si>
  <si>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</si>
  <si>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</si>
  <si>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</si>
  <si>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</si>
  <si>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</si>
  <si>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</si>
  <si>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</si>
  <si>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</si>
  <si>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</si>
  <si>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</si>
  <si>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</si>
  <si>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</si>
  <si>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</si>
  <si>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</si>
  <si>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</si>
  <si>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</si>
  <si>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</si>
  <si>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</si>
  <si>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</si>
  <si>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</si>
  <si>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</si>
  <si>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</si>
  <si>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</si>
  <si>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</si>
  <si>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</si>
  <si>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</si>
  <si>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</si>
  <si>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</si>
  <si>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</si>
  <si>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</si>
  <si>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</si>
  <si>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</si>
  <si>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</si>
  <si>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</si>
  <si>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</si>
  <si>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</si>
  <si>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</si>
  <si>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</si>
  <si>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</si>
  <si>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</si>
  <si>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</si>
  <si>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</si>
  <si>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</si>
  <si>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</si>
  <si>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</si>
  <si>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</si>
  <si>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</si>
  <si>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</si>
  <si>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</si>
  <si>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</si>
  <si>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</si>
  <si>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</si>
  <si>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</si>
  <si>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</si>
  <si>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</si>
  <si>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</si>
  <si>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</si>
  <si>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</si>
  <si>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</si>
  <si>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</si>
  <si>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</si>
  <si>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</si>
  <si>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</si>
  <si>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</si>
  <si>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</si>
  <si>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</si>
  <si>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</si>
  <si>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</si>
  <si>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</si>
  <si>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</si>
  <si>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</si>
  <si>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</si>
  <si>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</si>
  <si>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</si>
  <si>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</si>
  <si>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</si>
  <si>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</si>
  <si>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</si>
  <si>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</si>
  <si>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</si>
  <si>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</si>
  <si>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</si>
  <si>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</si>
  <si>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</si>
  <si>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</si>
  <si>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</si>
  <si>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</si>
  <si>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</si>
  <si>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</si>
  <si>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</si>
  <si>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</si>
  <si>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</si>
  <si>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</si>
  <si>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</si>
  <si>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</si>
  <si>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</si>
  <si>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</si>
  <si>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</si>
  <si>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</si>
  <si>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</si>
  <si>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</si>
  <si>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</si>
  <si>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</si>
  <si>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</si>
  <si>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</si>
  <si>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</si>
  <si>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</si>
  <si>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</si>
  <si>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</si>
  <si>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</si>
  <si>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</si>
  <si>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</si>
  <si>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</si>
  <si>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</si>
  <si>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</si>
  <si>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</si>
  <si>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</si>
  <si>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</si>
  <si>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</si>
  <si>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</si>
  <si>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</si>
  <si>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</si>
  <si>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</si>
  <si>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</si>
  <si>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</si>
  <si>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</si>
  <si>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</si>
  <si>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</si>
  <si>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</si>
  <si>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</si>
  <si>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</si>
  <si>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</si>
  <si>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</si>
  <si>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</si>
  <si>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</si>
  <si>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</si>
  <si>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</si>
  <si>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</si>
  <si>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</si>
  <si>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</si>
  <si>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</si>
  <si>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</si>
  <si>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</si>
  <si>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</si>
  <si>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</si>
  <si>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</si>
  <si>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</si>
  <si>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</si>
  <si>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</si>
  <si>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</si>
  <si>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</si>
  <si>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</si>
  <si>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</si>
  <si>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</si>
  <si>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</si>
  <si>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</si>
  <si>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</si>
  <si>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</si>
  <si>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</si>
  <si>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</si>
  <si>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</si>
  <si>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</si>
  <si>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</si>
  <si>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</si>
  <si>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</si>
  <si>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</si>
  <si>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</si>
  <si>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</si>
  <si>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</si>
  <si>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</si>
  <si>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</si>
  <si>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</si>
  <si>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</si>
  <si>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</si>
  <si>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</si>
  <si>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</si>
  <si>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</si>
  <si>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</si>
  <si>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</si>
  <si>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</si>
  <si>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</si>
  <si>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</si>
  <si>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</si>
  <si>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</si>
  <si>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</si>
  <si>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</si>
  <si>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</si>
  <si>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</si>
  <si>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</si>
  <si>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</si>
  <si>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</si>
  <si>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</si>
  <si>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</si>
  <si>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</si>
  <si>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</si>
  <si>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</si>
  <si>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</si>
  <si>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</si>
  <si>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</si>
  <si>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</si>
  <si>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</si>
  <si>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</si>
  <si>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</si>
  <si>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</si>
  <si>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</si>
  <si>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</si>
  <si>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</si>
  <si>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</si>
  <si>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</si>
  <si>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</si>
  <si>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</si>
  <si>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</si>
  <si>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</si>
  <si>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</si>
  <si>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</si>
  <si>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</si>
  <si>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</si>
  <si>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</si>
  <si>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</si>
  <si>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</si>
  <si>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</si>
  <si>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</si>
  <si>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</si>
  <si>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</si>
  <si>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</si>
  <si>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</si>
  <si>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</si>
  <si>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</si>
  <si>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</si>
  <si>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</si>
  <si>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</si>
  <si>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</si>
  <si>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</si>
  <si>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</si>
  <si>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</si>
  <si>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</si>
  <si>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</si>
  <si>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</si>
  <si>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</si>
  <si>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</si>
  <si>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</si>
  <si>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</si>
  <si>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</si>
  <si>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</si>
  <si>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</si>
  <si>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</si>
  <si>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</si>
  <si>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</si>
  <si>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</si>
  <si>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</si>
  <si>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</si>
  <si>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</si>
  <si>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</si>
  <si>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</si>
  <si>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</si>
  <si>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</si>
  <si>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</si>
  <si>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</si>
  <si>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</si>
  <si>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</si>
  <si>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</si>
  <si>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</si>
  <si>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</si>
  <si>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</si>
  <si>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</si>
  <si>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</si>
  <si>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</si>
  <si>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</si>
  <si>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</si>
  <si>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</si>
  <si>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</si>
  <si>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</si>
  <si>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</si>
  <si>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</si>
  <si>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</si>
  <si>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</si>
  <si>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</si>
  <si>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</si>
  <si>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</si>
  <si>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</si>
  <si>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</si>
  <si>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</si>
  <si>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</si>
  <si>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</si>
  <si>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</si>
  <si>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</si>
  <si>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</si>
  <si>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</si>
  <si>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</si>
  <si>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</si>
  <si>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</si>
  <si>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</si>
  <si>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</si>
  <si>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</si>
  <si>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</si>
  <si>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</si>
  <si>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</si>
  <si>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</si>
  <si>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</si>
  <si>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</si>
  <si>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</si>
  <si>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</si>
  <si>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</si>
  <si>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</si>
  <si>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</si>
  <si>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</si>
  <si>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</si>
  <si>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</si>
  <si>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</si>
  <si>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</si>
  <si>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</si>
  <si>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</si>
  <si>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</si>
  <si>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</si>
  <si>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</si>
  <si>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</si>
  <si>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</si>
  <si>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</si>
  <si>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</si>
  <si>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</si>
  <si>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</si>
  <si>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</si>
  <si>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</si>
  <si>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</si>
  <si>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</si>
  <si>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</si>
  <si>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</si>
  <si>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</si>
  <si>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</si>
  <si>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</si>
  <si>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</si>
  <si>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</si>
  <si>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</si>
  <si>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</si>
  <si>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</si>
  <si>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</si>
  <si>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</si>
  <si>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</si>
  <si>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</si>
  <si>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</si>
  <si>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</si>
  <si>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</si>
  <si>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</si>
  <si>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</si>
  <si>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</si>
  <si>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</si>
  <si>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</si>
  <si>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</si>
  <si>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</si>
  <si>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</si>
  <si>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</si>
  <si>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</si>
  <si>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</si>
  <si>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</si>
  <si>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</si>
  <si>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</si>
  <si>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</si>
  <si>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</si>
  <si>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</si>
  <si>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</si>
  <si>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</si>
  <si>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</si>
  <si>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</si>
  <si>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</si>
  <si>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</si>
  <si>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</si>
  <si>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</si>
  <si>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</si>
  <si>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</si>
  <si>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</si>
  <si>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</si>
  <si>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</si>
  <si>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</si>
  <si>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</si>
  <si>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</si>
  <si>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</si>
  <si>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</si>
  <si>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</si>
  <si>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</si>
  <si>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</si>
  <si>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</si>
  <si>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</si>
  <si>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</si>
  <si>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</si>
  <si>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</si>
  <si>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</si>
  <si>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</si>
  <si>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</si>
  <si>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</si>
  <si>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</si>
  <si>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</si>
  <si>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</si>
  <si>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</si>
  <si>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</si>
  <si>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</si>
  <si>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</si>
  <si>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</si>
  <si>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</si>
  <si>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</si>
  <si>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</si>
  <si>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</si>
  <si>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</si>
  <si>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</si>
  <si>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</si>
  <si>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</si>
  <si>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</si>
  <si>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</si>
  <si>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</si>
  <si>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</si>
  <si>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</si>
  <si>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</si>
  <si>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</si>
  <si>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</si>
  <si>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</si>
  <si>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</si>
  <si>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</si>
  <si>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</si>
  <si>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</si>
  <si>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</si>
  <si>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</si>
  <si>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</si>
  <si>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</si>
  <si>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</si>
  <si>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</si>
  <si>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</si>
  <si>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</si>
  <si>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</si>
  <si>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</si>
  <si>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</si>
  <si>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</si>
  <si>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</si>
  <si>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</si>
  <si>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</si>
  <si>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</si>
  <si>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</si>
  <si>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</si>
  <si>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</si>
  <si>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</si>
  <si>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</si>
  <si>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</si>
  <si>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</si>
  <si>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</si>
  <si>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</si>
  <si>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</si>
  <si>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</si>
  <si>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</si>
  <si>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</si>
  <si>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</si>
  <si>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</si>
  <si>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</si>
  <si>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</si>
  <si>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</si>
  <si>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</si>
  <si>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</si>
  <si>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</si>
  <si>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</si>
  <si>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</si>
  <si>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</si>
  <si>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</si>
  <si>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</si>
  <si>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</si>
  <si>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</si>
  <si>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</si>
  <si>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</si>
  <si>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</si>
  <si>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</si>
  <si>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</si>
  <si>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</si>
  <si>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</si>
  <si>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</si>
  <si>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</si>
  <si>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</si>
  <si>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</si>
  <si>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</si>
  <si>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</si>
  <si>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</si>
  <si>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</si>
  <si>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</si>
  <si>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</si>
  <si>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</si>
  <si>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</si>
  <si>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</si>
  <si>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</si>
  <si>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</si>
  <si>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</si>
  <si>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</si>
  <si>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</si>
  <si>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</si>
  <si>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</si>
  <si>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</si>
  <si>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</si>
  <si>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</si>
  <si>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</si>
  <si>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</si>
  <si>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</si>
  <si>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</si>
  <si>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</si>
  <si>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</si>
  <si>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</si>
  <si>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</si>
  <si>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</si>
  <si>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</si>
  <si>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</si>
  <si>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</si>
  <si>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</si>
  <si>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</si>
  <si>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</si>
  <si>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</si>
  <si>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</si>
  <si>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</si>
  <si>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</si>
  <si>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</si>
  <si>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</si>
  <si>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</si>
  <si>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</si>
  <si>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</si>
  <si>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</si>
  <si>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</si>
  <si>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</si>
  <si>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</si>
  <si>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</si>
  <si>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</si>
  <si>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</si>
  <si>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</si>
  <si>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</si>
  <si>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</si>
  <si>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</si>
  <si>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</si>
  <si>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</si>
  <si>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</si>
  <si>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</si>
  <si>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</si>
  <si>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</si>
  <si>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</si>
  <si>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</si>
  <si>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</si>
  <si>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</si>
  <si>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</si>
  <si>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</si>
  <si>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</si>
  <si>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</si>
  <si>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</si>
  <si>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</si>
  <si>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</si>
  <si>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</si>
  <si>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</si>
  <si>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</si>
  <si>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</si>
  <si>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</si>
  <si>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</si>
  <si>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</si>
  <si>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</si>
  <si>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</si>
  <si>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</si>
  <si>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</si>
  <si>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</si>
  <si>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</si>
  <si>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</si>
  <si>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</si>
  <si>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</si>
  <si>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</si>
  <si>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</si>
  <si>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</si>
  <si>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</si>
  <si>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</si>
  <si>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</si>
  <si>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</si>
  <si>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</si>
  <si>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</si>
  <si>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</si>
  <si>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</si>
  <si>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</si>
  <si>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</si>
  <si>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</si>
  <si>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</si>
  <si>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</si>
  <si>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</si>
  <si>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</si>
  <si>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</si>
  <si>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</si>
  <si>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</si>
  <si>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</si>
  <si>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</si>
  <si>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</si>
  <si>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</si>
  <si>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</si>
  <si>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</si>
  <si>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</si>
  <si>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</si>
  <si>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</si>
  <si>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</si>
  <si>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</si>
  <si>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</si>
  <si>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</si>
  <si>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</si>
  <si>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</si>
  <si>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</si>
  <si>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</si>
  <si>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</si>
  <si>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</si>
  <si>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</si>
  <si>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</si>
  <si>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</si>
  <si>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</si>
  <si>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</si>
  <si>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</si>
  <si>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</si>
  <si>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</si>
  <si>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</si>
  <si>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</si>
  <si>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</si>
  <si>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</si>
  <si>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</si>
  <si>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</si>
  <si>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</si>
  <si>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</si>
  <si>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</si>
  <si>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</si>
  <si>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</si>
  <si>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</si>
  <si>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</si>
  <si>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</si>
  <si>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</si>
  <si>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</si>
  <si>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</si>
  <si>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</si>
  <si>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</si>
  <si>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</si>
  <si>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</si>
  <si>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</si>
  <si>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</si>
  <si>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</si>
  <si>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</si>
  <si>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</si>
  <si>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</si>
  <si>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</si>
  <si>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</si>
  <si>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</si>
  <si>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</si>
  <si>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</si>
  <si>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</si>
  <si>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</si>
  <si>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</si>
  <si>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</si>
  <si>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</si>
  <si>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</si>
  <si>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</si>
  <si>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</si>
  <si>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</si>
  <si>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</si>
  <si>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</si>
  <si>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</si>
  <si>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</si>
  <si>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</si>
  <si>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</si>
  <si>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</si>
  <si>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</si>
  <si>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</si>
  <si>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</si>
  <si>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</si>
  <si>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</si>
  <si>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</si>
  <si>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</si>
  <si>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</si>
  <si>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</si>
  <si>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</si>
  <si>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</si>
  <si>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</si>
  <si>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</si>
  <si>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</si>
  <si>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</si>
  <si>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</si>
  <si>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</si>
  <si>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</si>
  <si>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</si>
  <si>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</si>
  <si>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</si>
  <si>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</si>
  <si>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</si>
  <si>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</si>
  <si>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</si>
  <si>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</si>
  <si>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</si>
  <si>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</si>
  <si>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</si>
  <si>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</si>
  <si>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</si>
  <si>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</si>
  <si>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</si>
  <si>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</si>
  <si>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</si>
  <si>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</si>
  <si>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</si>
  <si>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</si>
  <si>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</si>
  <si>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</si>
  <si>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</si>
  <si>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</si>
  <si>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</si>
  <si>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</si>
  <si>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</si>
  <si>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</si>
  <si>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</si>
  <si>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</si>
  <si>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</si>
  <si>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</si>
  <si>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</si>
  <si>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</si>
  <si>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</si>
  <si>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</si>
  <si>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</si>
  <si>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</si>
  <si>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</si>
  <si>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</si>
  <si>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</si>
  <si>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</si>
  <si>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</si>
  <si>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</si>
  <si>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</si>
  <si>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</si>
  <si>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</si>
  <si>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</si>
  <si>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</si>
  <si>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</si>
  <si>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</si>
  <si>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</si>
  <si>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</si>
  <si>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</si>
  <si>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</si>
  <si>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</si>
  <si>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</si>
  <si>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</si>
  <si>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</si>
  <si>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</si>
  <si>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</si>
  <si>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</si>
  <si>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</si>
  <si>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</si>
  <si>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</si>
  <si>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</si>
  <si>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</si>
  <si>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</si>
  <si>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</si>
  <si>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</si>
  <si>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</si>
  <si>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</si>
  <si>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</si>
  <si>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</si>
  <si>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</si>
  <si>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</si>
  <si>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</si>
  <si>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</si>
  <si>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</si>
  <si>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</si>
  <si>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</si>
  <si>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</si>
  <si>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</si>
  <si>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</si>
  <si>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</si>
  <si>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</si>
  <si>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</si>
  <si>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</si>
  <si>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</si>
  <si>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</si>
  <si>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</si>
  <si>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</si>
  <si>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</si>
  <si>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</si>
  <si>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</si>
  <si>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</si>
  <si>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</si>
  <si>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</si>
  <si>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</si>
  <si>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</si>
  <si>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</si>
  <si>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</si>
  <si>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</si>
  <si>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</si>
  <si>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</si>
  <si>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</si>
  <si>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</si>
  <si>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</si>
  <si>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</si>
  <si>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</si>
  <si>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</si>
  <si>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</si>
  <si>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</si>
  <si>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</si>
  <si>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</si>
  <si>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</si>
  <si>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</si>
  <si>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</si>
  <si>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</si>
  <si>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</si>
  <si>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</si>
  <si>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</si>
  <si>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</si>
  <si>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</si>
  <si>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</si>
  <si>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</si>
  <si>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</si>
  <si>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</si>
  <si>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</si>
  <si>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</si>
  <si>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</si>
  <si>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</si>
  <si>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</si>
  <si>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</si>
  <si>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</si>
  <si>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</si>
  <si>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</si>
  <si>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</si>
  <si>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</si>
  <si>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</si>
  <si>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</si>
  <si>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</si>
  <si>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</si>
  <si>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</si>
  <si>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</si>
  <si>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</si>
  <si>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</si>
  <si>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</si>
  <si>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</si>
  <si>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</si>
  <si>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</si>
  <si>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</si>
  <si>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</si>
  <si>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</si>
  <si>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</si>
  <si>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</si>
  <si>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</si>
  <si>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</si>
  <si>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</si>
  <si>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</si>
  <si>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</si>
  <si>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</si>
  <si>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</si>
  <si>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</si>
  <si>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</si>
  <si>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</si>
  <si>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</si>
  <si>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</si>
  <si>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</si>
  <si>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</si>
  <si>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</si>
  <si>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</si>
  <si>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</si>
  <si>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</si>
  <si>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</si>
  <si>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</si>
  <si>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</si>
  <si>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</si>
  <si>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</si>
  <si>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</si>
  <si>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</si>
  <si>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</si>
  <si>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</si>
  <si>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</si>
  <si>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</si>
  <si>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</si>
  <si>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</si>
  <si>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</si>
  <si>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</si>
  <si>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</si>
  <si>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</si>
  <si>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</si>
  <si>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</si>
  <si>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</si>
  <si>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</si>
  <si>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</si>
  <si>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</si>
  <si>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</si>
  <si>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</si>
  <si>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</si>
  <si>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</si>
  <si>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</si>
  <si>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</si>
  <si>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</si>
  <si>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</si>
  <si>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</si>
  <si>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</si>
  <si>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</si>
  <si>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</si>
  <si>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</si>
  <si>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</si>
  <si>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</si>
  <si>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</si>
  <si>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</si>
  <si>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</si>
  <si>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</si>
  <si>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</si>
  <si>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</si>
  <si>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</si>
  <si>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</si>
  <si>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</si>
  <si>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</si>
  <si>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</si>
  <si>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</si>
  <si>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</si>
  <si>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</si>
  <si>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</si>
  <si>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</si>
  <si>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</si>
  <si>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</si>
  <si>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</si>
  <si>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</si>
  <si>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</si>
  <si>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</si>
  <si>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</si>
  <si>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</si>
  <si>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</si>
  <si>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</si>
  <si>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</si>
  <si>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</si>
  <si>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</si>
  <si>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</si>
  <si>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</si>
  <si>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</si>
  <si>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</si>
  <si>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</si>
  <si>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</si>
  <si>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</si>
  <si>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</si>
  <si>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</si>
  <si>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</si>
  <si>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</si>
  <si>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</si>
  <si>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</si>
  <si>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</si>
  <si>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</si>
  <si>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</si>
  <si>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</si>
  <si>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</si>
  <si>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</si>
  <si>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</si>
  <si>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</si>
  <si>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</si>
  <si>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</si>
  <si>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</si>
  <si>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</si>
  <si>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</si>
  <si>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</si>
  <si>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</si>
  <si>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</si>
  <si>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</si>
  <si>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</si>
  <si>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</si>
  <si>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</si>
  <si>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</si>
  <si>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</si>
  <si>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</si>
  <si>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</si>
  <si>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</si>
  <si>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</si>
  <si>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</si>
  <si>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</si>
  <si>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</si>
  <si>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</si>
  <si>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</si>
  <si>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</si>
  <si>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</si>
  <si>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</si>
  <si>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</si>
  <si>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</si>
  <si>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</si>
  <si>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</si>
  <si>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</si>
  <si>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</si>
  <si>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</si>
  <si>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</si>
  <si>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</si>
  <si>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</si>
  <si>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</si>
  <si>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</si>
  <si>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</si>
  <si>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</si>
  <si>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</si>
  <si>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</si>
  <si>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</si>
  <si>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</si>
  <si>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</si>
  <si>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</si>
  <si>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</si>
  <si>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</si>
  <si>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</si>
  <si>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</si>
  <si>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</si>
  <si>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</si>
  <si>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</si>
  <si>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</si>
  <si>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</si>
  <si>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</si>
  <si>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</si>
  <si>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</si>
  <si>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</si>
  <si>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</si>
  <si>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</si>
  <si>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</si>
  <si>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</si>
  <si>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</si>
  <si>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</si>
  <si>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</si>
  <si>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</si>
  <si>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</si>
  <si>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</si>
  <si>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</si>
  <si>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</si>
  <si>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</si>
  <si>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</si>
  <si>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</si>
  <si>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</si>
  <si>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</si>
  <si>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</si>
  <si>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</si>
  <si>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</si>
  <si>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</si>
  <si>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</si>
  <si>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</si>
  <si>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</si>
  <si>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</si>
  <si>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</si>
  <si>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</si>
  <si>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</si>
  <si>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</si>
  <si>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</si>
  <si>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</si>
  <si>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</si>
  <si>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</si>
  <si>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</si>
  <si>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</si>
  <si>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</si>
  <si>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</si>
  <si>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</si>
  <si>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</si>
  <si>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</si>
  <si>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</si>
  <si>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</si>
  <si>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</si>
  <si>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</si>
  <si>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</si>
  <si>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</si>
  <si>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</si>
  <si>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</si>
  <si>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</si>
  <si>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</si>
  <si>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</si>
  <si>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</si>
  <si>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</si>
  <si>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</si>
  <si>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</si>
  <si>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</si>
  <si>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</si>
  <si>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</si>
  <si>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</si>
  <si>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</si>
  <si>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</si>
  <si>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</si>
  <si>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</si>
  <si>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</si>
  <si>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</si>
  <si>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</si>
  <si>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</si>
  <si>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</si>
  <si>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</si>
  <si>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</si>
  <si>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</si>
  <si>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</si>
  <si>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</si>
  <si>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</si>
  <si>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</si>
  <si>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</si>
  <si>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</si>
  <si>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</si>
  <si>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</si>
  <si>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</si>
  <si>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</si>
  <si>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</si>
  <si>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</si>
  <si>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</si>
  <si>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</si>
  <si>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</si>
  <si>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</si>
  <si>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</si>
  <si>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</si>
  <si>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</si>
  <si>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</si>
  <si>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</si>
  <si>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</si>
  <si>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</si>
  <si>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</si>
  <si>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</si>
  <si>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</si>
  <si>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</si>
  <si>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</si>
  <si>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</si>
  <si>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</si>
  <si>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</si>
  <si>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</si>
  <si>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</si>
  <si>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</si>
  <si>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</si>
  <si>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</si>
  <si>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</si>
  <si>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</si>
  <si>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</si>
  <si>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</si>
  <si>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</si>
  <si>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</si>
  <si>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</si>
  <si>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</si>
  <si>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</si>
  <si>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</si>
  <si>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</si>
  <si>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</si>
  <si>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</si>
  <si>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</si>
  <si>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</si>
  <si>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</si>
  <si>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</si>
  <si>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</si>
  <si>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</si>
  <si>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</si>
  <si>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</si>
  <si>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</si>
  <si>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</si>
  <si>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</si>
  <si>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</si>
  <si>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</si>
  <si>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</si>
  <si>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</si>
  <si>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</si>
  <si>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</si>
  <si>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</si>
  <si>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</si>
  <si>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</si>
  <si>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</si>
  <si>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</si>
  <si>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</si>
  <si>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</si>
  <si>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</si>
  <si>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</si>
  <si>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</si>
  <si>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</si>
  <si>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</si>
  <si>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</si>
  <si>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</si>
  <si>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</si>
  <si>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</si>
  <si>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</si>
  <si>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</si>
  <si>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</si>
  <si>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</si>
  <si>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</si>
  <si>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</si>
  <si>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</si>
  <si>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</si>
  <si>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</si>
  <si>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</si>
  <si>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</si>
  <si>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</si>
  <si>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</si>
  <si>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</si>
  <si>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</si>
  <si>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</si>
  <si>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</si>
  <si>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</si>
  <si>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</si>
  <si>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</si>
  <si>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</si>
  <si>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</si>
  <si>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</si>
  <si>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</si>
  <si>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</si>
  <si>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</si>
  <si>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</si>
  <si>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</si>
  <si>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</si>
  <si>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</si>
  <si>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</si>
  <si>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</si>
  <si>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</si>
  <si>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</si>
  <si>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</si>
  <si>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</si>
  <si>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</si>
  <si>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</si>
  <si>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</si>
  <si>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</si>
  <si>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</si>
  <si>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</si>
  <si>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</si>
  <si>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</si>
  <si>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</si>
  <si>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</si>
  <si>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</si>
  <si>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</si>
  <si>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</si>
  <si>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</si>
  <si>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</si>
  <si>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</si>
  <si>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</si>
  <si>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</si>
  <si>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</si>
  <si>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</si>
  <si>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</si>
  <si>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</si>
  <si>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</si>
  <si>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</si>
  <si>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</si>
  <si>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</si>
  <si>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</si>
  <si>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</si>
  <si>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</si>
  <si>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</si>
  <si>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</si>
  <si>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</si>
  <si>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</si>
  <si>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</si>
  <si>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</si>
  <si>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</si>
  <si>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</si>
  <si>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</si>
  <si>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</si>
  <si>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</si>
  <si>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</si>
  <si>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</si>
  <si>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</si>
  <si>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</si>
  <si>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</si>
  <si>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</si>
  <si>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</si>
  <si>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</si>
  <si>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</si>
  <si>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</si>
  <si>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</si>
  <si>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</si>
  <si>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</si>
  <si>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</si>
  <si>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</si>
  <si>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</si>
  <si>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</si>
  <si>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</si>
  <si>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</si>
  <si>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</si>
  <si>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</si>
  <si>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</si>
  <si>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</si>
  <si>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</si>
  <si>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</si>
  <si>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</si>
  <si>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</si>
  <si>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</si>
  <si>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</si>
  <si>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</si>
  <si>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</si>
  <si>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</si>
  <si>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</si>
  <si>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</si>
  <si>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</si>
  <si>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</si>
  <si>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</si>
  <si>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</si>
  <si>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</si>
  <si>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</si>
  <si>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</si>
  <si>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</si>
  <si>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</si>
  <si>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</si>
  <si>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</si>
  <si>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</si>
  <si>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</si>
  <si>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</si>
  <si>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</si>
  <si>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</si>
  <si>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</si>
  <si>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</si>
  <si>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</si>
  <si>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</si>
  <si>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</si>
  <si>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</si>
  <si>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</si>
  <si>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</si>
  <si>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</si>
  <si>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</si>
  <si>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</si>
  <si>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</si>
  <si>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</si>
  <si>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</si>
  <si>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</si>
  <si>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</si>
  <si>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</si>
  <si>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</si>
  <si>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</si>
  <si>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</si>
  <si>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</si>
  <si>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</si>
  <si>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</si>
  <si>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</si>
  <si>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</si>
  <si>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</si>
  <si>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</si>
  <si>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</si>
  <si>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</si>
  <si>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</si>
  <si>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</si>
  <si>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</si>
  <si>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</si>
  <si>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</si>
  <si>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</si>
  <si>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</si>
  <si>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</si>
  <si>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</si>
  <si>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</si>
  <si>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</si>
  <si>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</si>
  <si>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</si>
  <si>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</si>
  <si>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</si>
  <si>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</si>
  <si>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</si>
  <si>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</si>
  <si>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</si>
  <si>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</si>
  <si>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</si>
  <si>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</si>
  <si>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</si>
  <si>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</si>
  <si>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</si>
  <si>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</si>
  <si>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</si>
  <si>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</si>
  <si>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</si>
  <si>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</si>
  <si>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</si>
  <si>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</si>
  <si>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</si>
  <si>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</si>
  <si>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</si>
  <si>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</si>
  <si>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</si>
  <si>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</si>
  <si>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</si>
  <si>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</si>
  <si>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</si>
  <si>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</si>
  <si>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</si>
  <si>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</si>
  <si>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</si>
  <si>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</si>
  <si>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</si>
  <si>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</si>
  <si>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</si>
  <si>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</si>
  <si>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</si>
  <si>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</si>
  <si>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</si>
  <si>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</si>
  <si>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</si>
  <si>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</si>
  <si>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</si>
  <si>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</si>
  <si>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</si>
  <si>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</si>
  <si>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</si>
  <si>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</si>
  <si>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</si>
  <si>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</si>
  <si>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</si>
  <si>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</si>
  <si>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</si>
  <si>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</si>
  <si>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</si>
  <si>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</si>
  <si>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</si>
  <si>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</si>
  <si>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</si>
  <si>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</si>
  <si>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</si>
  <si>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</si>
  <si>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</si>
  <si>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</si>
  <si>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</si>
  <si>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</si>
  <si>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</si>
  <si>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</si>
  <si>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</si>
  <si>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</si>
  <si>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</si>
  <si>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</si>
  <si>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</si>
  <si>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</si>
  <si>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</si>
  <si>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</si>
  <si>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</si>
  <si>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</si>
  <si>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</si>
  <si>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</si>
  <si>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</si>
  <si>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</si>
  <si>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</si>
  <si>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</si>
  <si>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</si>
  <si>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</si>
  <si>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</si>
  <si>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</si>
  <si>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</si>
  <si>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</si>
  <si>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</si>
  <si>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</si>
  <si>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</si>
  <si>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</si>
  <si>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</si>
  <si>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</si>
  <si>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</si>
  <si>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</si>
  <si>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</si>
  <si>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</si>
  <si>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</si>
  <si>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</si>
  <si>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</si>
  <si>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</si>
  <si>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</si>
  <si>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</si>
  <si>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</si>
  <si>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</si>
  <si>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</si>
  <si>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</si>
  <si>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</si>
  <si>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</si>
  <si>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</si>
  <si>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</si>
  <si>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</si>
  <si>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</si>
  <si>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</si>
  <si>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</si>
  <si>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</si>
  <si>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</si>
  <si>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</si>
  <si>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</si>
  <si>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</si>
  <si>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</si>
  <si>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</si>
  <si>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</si>
  <si>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</si>
  <si>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</si>
  <si>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</si>
  <si>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</si>
  <si>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</si>
  <si>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</si>
  <si>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</si>
  <si>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</si>
  <si>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</si>
  <si>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</si>
  <si>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</si>
  <si>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</si>
  <si>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</si>
  <si>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</si>
  <si>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</si>
  <si>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</si>
  <si>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</si>
  <si>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</si>
  <si>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</si>
  <si>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</si>
  <si>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</si>
  <si>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</si>
  <si>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</si>
  <si>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</si>
  <si>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</si>
  <si>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</si>
  <si>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</si>
  <si>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</si>
  <si>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</si>
  <si>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</si>
  <si>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</si>
  <si>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</si>
  <si>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</si>
  <si>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</si>
  <si>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</si>
  <si>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</si>
  <si>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</si>
  <si>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</si>
  <si>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</si>
  <si>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</si>
  <si>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</si>
  <si>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</si>
  <si>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</si>
  <si>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</si>
  <si>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</si>
  <si>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</si>
  <si>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</si>
  <si>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</si>
  <si>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</si>
  <si>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</si>
  <si>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</si>
  <si>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</si>
  <si>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</si>
  <si>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</si>
  <si>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</si>
  <si>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</si>
  <si>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</si>
  <si>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</si>
  <si>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</si>
  <si>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</si>
  <si>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</si>
  <si>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</si>
  <si>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</si>
  <si>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</si>
  <si>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</si>
  <si>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</si>
  <si>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</si>
  <si>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</si>
  <si>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</si>
  <si>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</si>
  <si>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</si>
  <si>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</si>
  <si>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</si>
  <si>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</si>
  <si>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</si>
  <si>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</si>
  <si>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</si>
  <si>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</si>
  <si>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</si>
  <si>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</si>
  <si>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</si>
  <si>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</si>
  <si>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</si>
  <si>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</si>
  <si>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</si>
  <si>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</si>
  <si>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</si>
  <si>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</si>
  <si>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</si>
  <si>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</si>
  <si>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</si>
  <si>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</si>
  <si>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</si>
  <si>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</si>
  <si>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</si>
  <si>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</si>
  <si>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</si>
  <si>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</si>
  <si>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</si>
  <si>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</si>
  <si>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</si>
  <si>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</si>
  <si>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</si>
  <si>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</si>
  <si>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</si>
  <si>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</si>
  <si>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</si>
  <si>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</si>
  <si>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</si>
  <si>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</si>
  <si>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</si>
  <si>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</si>
  <si>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</si>
  <si>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</si>
  <si>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</si>
  <si>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</si>
  <si>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</si>
  <si>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</si>
  <si>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</si>
  <si>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</si>
  <si>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</si>
  <si>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</si>
  <si>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</si>
  <si>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</si>
  <si>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</si>
  <si>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</si>
  <si>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</si>
  <si>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</si>
  <si>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</si>
  <si>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</si>
  <si>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</si>
  <si>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</si>
  <si>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</si>
  <si>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</si>
  <si>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</si>
  <si>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</si>
  <si>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</si>
  <si>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</si>
  <si>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</si>
  <si>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</si>
  <si>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</si>
  <si>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</si>
  <si>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</si>
  <si>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</si>
  <si>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</si>
  <si>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</si>
  <si>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</si>
  <si>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</si>
  <si>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</si>
  <si>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</si>
  <si>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</si>
  <si>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</si>
  <si>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</si>
  <si>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</si>
  <si>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</si>
  <si>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</si>
  <si>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</si>
  <si>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</si>
  <si>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</si>
  <si>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</si>
  <si>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</si>
  <si>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</si>
  <si>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</si>
  <si>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</si>
  <si>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</si>
  <si>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</si>
  <si>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</si>
  <si>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</si>
  <si>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</si>
  <si>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</si>
  <si>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</si>
  <si>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</si>
  <si>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</si>
  <si>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</si>
  <si>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</si>
  <si>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</si>
  <si>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</si>
  <si>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</si>
  <si>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</si>
  <si>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</si>
  <si>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</si>
  <si>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</si>
  <si>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</si>
  <si>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</si>
  <si>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</si>
  <si>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</si>
  <si>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</si>
  <si>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</si>
  <si>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</si>
  <si>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</si>
  <si>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</si>
  <si>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</si>
  <si>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</si>
  <si>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</si>
  <si>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</si>
  <si>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</si>
  <si>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</si>
  <si>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</si>
  <si>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</si>
  <si>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</si>
  <si>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</si>
  <si>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</si>
  <si>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</si>
  <si>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</si>
  <si>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</si>
  <si>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</si>
  <si>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</si>
  <si>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</si>
  <si>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</si>
  <si>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</si>
  <si>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</si>
  <si>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</si>
  <si>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</si>
  <si>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</si>
  <si>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</si>
  <si>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</si>
  <si>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</si>
  <si>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</si>
  <si>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</si>
  <si>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</si>
  <si>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</si>
  <si>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</si>
  <si>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</si>
  <si>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</si>
  <si>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</si>
  <si>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</si>
  <si>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</si>
  <si>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</si>
  <si>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</si>
  <si>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</si>
  <si>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</si>
  <si>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</si>
  <si>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</si>
  <si>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</si>
  <si>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</si>
  <si>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</si>
  <si>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</si>
  <si>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</si>
  <si>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</si>
  <si>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</si>
  <si>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</si>
  <si>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</si>
  <si>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</si>
  <si>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</si>
  <si>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</si>
  <si>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</si>
  <si>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</si>
  <si>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</si>
  <si>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</si>
  <si>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</si>
  <si>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</si>
  <si>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</si>
  <si>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</si>
  <si>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</si>
  <si>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</si>
  <si>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</si>
  <si>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</si>
  <si>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</si>
  <si>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</si>
  <si>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</si>
  <si>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</si>
  <si>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</si>
  <si>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</si>
  <si>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</si>
  <si>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</si>
  <si>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</si>
  <si>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</si>
  <si>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</si>
  <si>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</si>
  <si>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</si>
  <si>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</si>
  <si>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</si>
  <si>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</si>
  <si>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</si>
  <si>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</si>
  <si>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</si>
  <si>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</si>
  <si>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</si>
  <si>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</si>
  <si>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</si>
  <si>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</si>
  <si>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</si>
  <si>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</si>
  <si>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</si>
  <si>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</si>
  <si>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</si>
  <si>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</si>
  <si>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</si>
  <si>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</si>
  <si>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</si>
  <si>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</si>
  <si>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</si>
  <si>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</si>
  <si>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</si>
  <si>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</si>
  <si>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</si>
  <si>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</si>
  <si>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</si>
  <si>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</si>
  <si>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</si>
  <si>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</si>
  <si>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</si>
  <si>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</si>
  <si>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</si>
  <si>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</si>
  <si>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</si>
  <si>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</si>
  <si>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</si>
  <si>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</si>
  <si>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</si>
  <si>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</si>
  <si>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</si>
  <si>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</si>
  <si>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</si>
  <si>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</si>
  <si>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</si>
  <si>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</si>
  <si>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</si>
  <si>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</si>
  <si>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</si>
  <si>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</si>
  <si>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</si>
  <si>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</si>
  <si>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</si>
  <si>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</si>
  <si>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</si>
  <si>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</si>
  <si>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</si>
  <si>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</si>
  <si>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</si>
  <si>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</si>
  <si>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</si>
  <si>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</si>
  <si>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</si>
  <si>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</si>
  <si>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</si>
  <si>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</si>
  <si>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</si>
  <si>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</si>
  <si>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</si>
  <si>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</si>
  <si>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</si>
  <si>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</si>
  <si>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</si>
  <si>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</si>
  <si>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</si>
  <si>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</si>
  <si>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</si>
  <si>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</si>
  <si>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</si>
  <si>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</si>
  <si>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</si>
  <si>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</si>
  <si>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</si>
  <si>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</si>
  <si>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</si>
  <si>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</si>
  <si>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</si>
  <si>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</si>
  <si>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</si>
  <si>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</si>
  <si>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</si>
  <si>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</si>
  <si>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</si>
  <si>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</si>
  <si>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</si>
  <si>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</si>
  <si>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</si>
  <si>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</si>
  <si>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</si>
  <si>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</si>
  <si>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</si>
  <si>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</si>
  <si>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</si>
  <si>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</si>
  <si>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</si>
  <si>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</si>
  <si>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</si>
  <si>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</si>
  <si>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</si>
  <si>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</si>
  <si>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</si>
  <si>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</si>
  <si>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</si>
  <si>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</si>
  <si>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</si>
  <si>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</si>
  <si>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</si>
  <si>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</si>
  <si>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</si>
  <si>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</si>
  <si>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</si>
  <si>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</si>
  <si>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</si>
  <si>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</si>
  <si>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</si>
  <si>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</si>
  <si>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</si>
  <si>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</si>
  <si>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</si>
  <si>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</si>
  <si>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</si>
  <si>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</si>
  <si>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</si>
  <si>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</si>
  <si>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</si>
  <si>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</si>
  <si>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</si>
  <si>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</si>
  <si>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</si>
  <si>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</si>
  <si>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</si>
  <si>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</si>
  <si>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</si>
  <si>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</si>
  <si>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</si>
  <si>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</si>
  <si>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</si>
  <si>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</si>
  <si>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</si>
  <si>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</si>
  <si>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</si>
  <si>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</si>
  <si>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</si>
  <si>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</si>
  <si>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</si>
  <si>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</si>
  <si>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</si>
  <si>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</si>
  <si>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</si>
  <si>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</si>
  <si>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</si>
  <si>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</si>
  <si>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</si>
  <si>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</si>
  <si>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</si>
  <si>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</si>
  <si>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</si>
  <si>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</si>
  <si>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</si>
  <si>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</si>
  <si>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</si>
  <si>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</si>
  <si>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</si>
  <si>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</si>
  <si>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</si>
  <si>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</si>
  <si>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</si>
  <si>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</si>
  <si>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</si>
  <si>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</si>
  <si>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</si>
  <si>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</si>
  <si>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</si>
  <si>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</si>
  <si>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</si>
  <si>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</si>
  <si>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</si>
  <si>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</si>
  <si>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</si>
  <si>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</si>
  <si>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</si>
  <si>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</si>
  <si>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</si>
  <si>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</si>
  <si>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</si>
  <si>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</si>
  <si>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</si>
  <si>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</si>
  <si>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</si>
  <si>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</si>
  <si>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</si>
  <si>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</si>
  <si>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</si>
  <si>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</si>
  <si>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</si>
  <si>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</si>
  <si>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</si>
  <si>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</si>
  <si>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</si>
  <si>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</si>
  <si>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</si>
  <si>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</si>
  <si>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</si>
  <si>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</si>
  <si>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</si>
  <si>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</si>
  <si>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</si>
  <si>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</si>
  <si>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</si>
  <si>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</si>
  <si>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</si>
  <si>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</si>
  <si>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</si>
  <si>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</si>
  <si>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</si>
  <si>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</si>
  <si>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</si>
  <si>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</si>
  <si>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</si>
  <si>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</si>
  <si>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</si>
  <si>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</si>
  <si>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</si>
  <si>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</si>
  <si>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</si>
  <si>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</si>
  <si>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</si>
  <si>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</si>
  <si>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</si>
  <si>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</si>
  <si>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</si>
  <si>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</si>
  <si>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</si>
  <si>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</si>
  <si>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</si>
  <si>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</si>
  <si>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</si>
  <si>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</si>
  <si>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</si>
  <si>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</si>
  <si>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</si>
  <si>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</si>
  <si>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</si>
  <si>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</si>
  <si>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</si>
  <si>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</si>
  <si>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</si>
  <si>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</si>
  <si>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</si>
  <si>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</si>
  <si>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</si>
  <si>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</si>
  <si>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</si>
  <si>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</si>
  <si>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</si>
  <si>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</si>
  <si>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</si>
  <si>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</si>
  <si>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</si>
  <si>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</si>
  <si>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</si>
  <si>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</si>
  <si>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</si>
  <si>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</si>
  <si>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</si>
  <si>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</si>
  <si>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</si>
  <si>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</si>
  <si>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</si>
  <si>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</si>
  <si>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</si>
  <si>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</si>
  <si>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</si>
  <si>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</si>
  <si>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</si>
  <si>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</si>
  <si>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</si>
  <si>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</si>
  <si>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</si>
  <si>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</si>
  <si>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</si>
  <si>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</si>
  <si>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</si>
  <si>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</si>
  <si>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</si>
  <si>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</si>
  <si>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</si>
  <si>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</si>
  <si>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</si>
  <si>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</si>
  <si>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</si>
  <si>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</si>
  <si>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</si>
  <si>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</si>
  <si>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</si>
  <si>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</si>
  <si>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</si>
  <si>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</si>
  <si>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</si>
  <si>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</si>
  <si>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</si>
  <si>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</si>
  <si>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</si>
  <si>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</si>
  <si>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</si>
  <si>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</si>
  <si>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</si>
  <si>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</si>
  <si>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</si>
  <si>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</si>
  <si>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</si>
  <si>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</si>
  <si>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</si>
  <si>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</si>
  <si>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</si>
  <si>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</si>
  <si>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</si>
  <si>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</si>
  <si>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</si>
  <si>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</si>
  <si>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</si>
  <si>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</si>
  <si>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</si>
  <si>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</si>
  <si>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</si>
  <si>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</si>
  <si>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</si>
  <si>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</si>
  <si>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</si>
  <si>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</si>
  <si>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</si>
  <si>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</si>
  <si>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</si>
  <si>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</si>
  <si>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</si>
  <si>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</si>
  <si>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</si>
  <si>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</si>
  <si>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</si>
  <si>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</si>
  <si>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</si>
  <si>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</si>
  <si>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</si>
  <si>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</si>
  <si>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</si>
  <si>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</si>
  <si>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</si>
  <si>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</si>
  <si>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</si>
  <si>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</si>
  <si>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</si>
  <si>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</si>
  <si>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</si>
  <si>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</si>
  <si>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</si>
  <si>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</si>
  <si>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</si>
  <si>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</si>
  <si>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</si>
  <si>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</si>
  <si>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</si>
  <si>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</si>
  <si>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</si>
  <si>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</si>
  <si>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</si>
  <si>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</si>
  <si>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</si>
  <si>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</si>
  <si>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</si>
  <si>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</si>
  <si>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</si>
  <si>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</si>
  <si>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</si>
  <si>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</si>
  <si>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</si>
  <si>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</si>
  <si>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</si>
  <si>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</si>
  <si>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</si>
  <si>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</si>
  <si>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</si>
  <si>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</si>
  <si>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</si>
  <si>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</si>
  <si>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</si>
  <si>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</si>
  <si>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</si>
  <si>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</si>
  <si>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</si>
  <si>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</si>
  <si>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</si>
  <si>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</si>
  <si>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</si>
  <si>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</si>
  <si>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</si>
  <si>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</si>
  <si>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</si>
  <si>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</si>
  <si>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</si>
  <si>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</si>
  <si>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</si>
  <si>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</si>
  <si>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</si>
  <si>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</si>
  <si>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</si>
  <si>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</si>
  <si>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</si>
  <si>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</si>
  <si>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</si>
  <si>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</si>
  <si>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</si>
  <si>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</si>
  <si>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</si>
  <si>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</si>
  <si>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</si>
  <si>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</si>
  <si>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</si>
  <si>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</si>
  <si>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</si>
  <si>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</si>
  <si>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</si>
  <si>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</si>
  <si>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</si>
  <si>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</si>
  <si>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</si>
  <si>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</si>
  <si>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</si>
  <si>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</si>
  <si>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</si>
  <si>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</si>
  <si>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</si>
  <si>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</si>
  <si>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</si>
  <si>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</si>
  <si>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</si>
  <si>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</si>
  <si>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</si>
  <si>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</si>
  <si>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</si>
  <si>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</si>
  <si>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</si>
  <si>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</si>
  <si>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</si>
  <si>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</si>
  <si>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</si>
  <si>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</si>
  <si>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</si>
  <si>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</si>
  <si>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</si>
  <si>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</si>
  <si>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</si>
  <si>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</si>
  <si>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</si>
  <si>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</si>
  <si>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</si>
  <si>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</si>
  <si>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</si>
  <si>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</si>
  <si>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</si>
  <si>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</si>
  <si>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</si>
  <si>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</si>
  <si>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</si>
  <si>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</si>
  <si>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</si>
  <si>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</si>
  <si>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</si>
  <si>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</si>
  <si>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</si>
  <si>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</si>
  <si>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</si>
  <si>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</si>
  <si>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</si>
  <si>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</si>
  <si>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</si>
  <si>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</si>
  <si>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</si>
  <si>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</si>
  <si>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</si>
  <si>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</si>
  <si>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</si>
  <si>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</si>
  <si>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</si>
  <si>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</si>
  <si>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</si>
  <si>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</si>
  <si>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</si>
  <si>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</si>
  <si>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</si>
  <si>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</si>
  <si>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</si>
  <si>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</si>
  <si>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</si>
  <si>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</si>
  <si>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</si>
  <si>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</si>
  <si>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</si>
  <si>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</si>
  <si>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</si>
  <si>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</si>
  <si>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</si>
  <si>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</si>
  <si>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</si>
  <si>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</si>
  <si>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</si>
  <si>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</si>
  <si>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</si>
  <si>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</si>
  <si>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</si>
  <si>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</si>
  <si>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</si>
  <si>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</si>
  <si>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</si>
  <si>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</si>
  <si>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</si>
  <si>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</si>
  <si>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</si>
  <si>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</si>
  <si>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</si>
  <si>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</si>
  <si>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</si>
  <si>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</si>
  <si>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</si>
  <si>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</si>
  <si>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</si>
  <si>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</si>
  <si>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</si>
  <si>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</si>
  <si>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</si>
  <si>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</si>
  <si>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</si>
  <si>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</si>
  <si>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</si>
  <si>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</si>
  <si>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</si>
  <si>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</si>
  <si>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</si>
  <si>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</si>
  <si>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</si>
  <si>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</si>
  <si>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</si>
  <si>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</si>
  <si>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</si>
  <si>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</si>
  <si>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</si>
  <si>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</si>
  <si>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</si>
  <si>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</si>
  <si>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</si>
  <si>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</si>
  <si>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</si>
  <si>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</si>
  <si>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</si>
  <si>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</si>
  <si>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</si>
  <si>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</si>
  <si>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</si>
  <si>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</si>
  <si>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</si>
  <si>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</si>
  <si>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</si>
  <si>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</si>
  <si>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</si>
  <si>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</si>
  <si>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</si>
  <si>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</si>
  <si>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</si>
  <si>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</si>
  <si>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</si>
  <si>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</si>
  <si>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</si>
  <si>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</si>
  <si>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</si>
  <si>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</si>
  <si>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</si>
  <si>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</si>
  <si>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</si>
  <si>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</si>
  <si>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</si>
  <si>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</si>
  <si>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</si>
  <si>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</si>
  <si>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</si>
  <si>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</si>
  <si>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</si>
  <si>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</si>
  <si>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</si>
  <si>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</si>
  <si>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</si>
  <si>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</si>
  <si>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</si>
  <si>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</si>
  <si>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</si>
  <si>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</si>
  <si>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</si>
  <si>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</si>
  <si>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</si>
  <si>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</si>
  <si>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</si>
  <si>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</si>
  <si>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</si>
  <si>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</si>
  <si>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</si>
  <si>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</si>
  <si>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</si>
  <si>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</si>
  <si>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</si>
  <si>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</si>
  <si>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</si>
  <si>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</si>
  <si>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</si>
  <si>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</si>
  <si>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</si>
  <si>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</si>
  <si>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</si>
  <si>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</si>
  <si>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</si>
  <si>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</si>
  <si>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</si>
  <si>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</si>
  <si>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</si>
  <si>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</si>
  <si>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</si>
  <si>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</si>
  <si>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</si>
  <si>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</si>
  <si>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</si>
  <si>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</si>
  <si>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</si>
  <si>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</si>
  <si>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</si>
  <si>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</si>
  <si>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</si>
  <si>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</si>
  <si>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</si>
  <si>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</si>
  <si>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</si>
  <si>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</si>
  <si>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</si>
  <si>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</si>
  <si>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</si>
  <si>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</si>
  <si>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</si>
  <si>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</si>
  <si>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</si>
  <si>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</si>
  <si>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</si>
  <si>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</si>
  <si>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</si>
  <si>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</si>
  <si>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</si>
  <si>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</si>
  <si>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</si>
  <si>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</si>
  <si>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</si>
  <si>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</si>
  <si>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</si>
  <si>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</si>
  <si>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</si>
  <si>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</si>
  <si>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</si>
  <si>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</si>
  <si>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</si>
  <si>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</si>
  <si>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</si>
  <si>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</si>
  <si>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</si>
  <si>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</si>
  <si>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</si>
  <si>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</si>
  <si>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</si>
  <si>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</si>
  <si>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</si>
  <si>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</si>
  <si>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</si>
  <si>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</si>
  <si>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</si>
  <si>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</si>
  <si>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</si>
  <si>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</si>
  <si>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</si>
  <si>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</si>
  <si>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</si>
  <si>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</si>
  <si>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</si>
  <si>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</si>
  <si>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</si>
  <si>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</si>
  <si>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</si>
  <si>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</si>
  <si>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</si>
  <si>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</si>
  <si>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</si>
  <si>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</si>
  <si>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</si>
  <si>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</si>
  <si>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</si>
  <si>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</si>
  <si>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</si>
  <si>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</si>
  <si>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</si>
  <si>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</si>
  <si>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</si>
  <si>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</si>
  <si>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</si>
  <si>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</si>
  <si>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</si>
  <si>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</si>
  <si>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</si>
  <si>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</si>
  <si>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</si>
  <si>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</si>
  <si>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</si>
  <si>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</si>
  <si>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</si>
  <si>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</si>
  <si>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</si>
  <si>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</si>
  <si>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</si>
  <si>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</si>
  <si>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</si>
  <si>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</si>
  <si>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</si>
  <si>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</si>
  <si>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</si>
  <si>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</si>
  <si>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</si>
  <si>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</si>
  <si>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</si>
  <si>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</si>
  <si>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</si>
  <si>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</si>
  <si>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</si>
  <si>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</si>
  <si>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</si>
  <si>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</si>
  <si>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</si>
  <si>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</si>
  <si>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</si>
  <si>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</si>
  <si>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</si>
  <si>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</si>
  <si>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</si>
  <si>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</si>
  <si>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</si>
  <si>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</si>
  <si>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</si>
  <si>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</si>
  <si>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</si>
  <si>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</si>
  <si>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</si>
  <si>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</si>
  <si>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</si>
  <si>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</si>
  <si>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</si>
  <si>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</si>
  <si>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</si>
  <si>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</si>
  <si>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</si>
  <si>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</si>
  <si>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</si>
  <si>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</si>
  <si>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</si>
  <si>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</si>
  <si>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</si>
  <si>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</si>
  <si>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</si>
  <si>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</si>
  <si>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</si>
  <si>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</si>
  <si>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</si>
  <si>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</si>
  <si>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</si>
  <si>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</si>
  <si>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</si>
  <si>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</si>
  <si>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</si>
  <si>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</si>
  <si>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</si>
  <si>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</si>
  <si>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</si>
  <si>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</si>
  <si>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</si>
  <si>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</si>
  <si>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</si>
  <si>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</si>
  <si>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</si>
  <si>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</si>
  <si>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</si>
  <si>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</si>
  <si>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</si>
  <si>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</si>
  <si>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</si>
  <si>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</si>
  <si>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</si>
  <si>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</si>
  <si>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</si>
  <si>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</si>
  <si>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</si>
  <si>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</si>
  <si>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</si>
  <si>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</si>
  <si>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</si>
  <si>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</si>
  <si>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</si>
  <si>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</si>
  <si>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</si>
  <si>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</si>
  <si>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</si>
  <si>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</si>
  <si>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</si>
  <si>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</si>
  <si>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</si>
  <si>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</si>
  <si>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</si>
  <si>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</si>
  <si>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</si>
  <si>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</si>
  <si>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</si>
  <si>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</si>
  <si>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</si>
  <si>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</si>
  <si>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</si>
  <si>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</si>
  <si>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</si>
  <si>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</si>
  <si>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</si>
  <si>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</si>
  <si>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</si>
  <si>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</si>
  <si>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</si>
  <si>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</si>
  <si>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</si>
  <si>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</si>
  <si>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</si>
  <si>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</si>
  <si>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</si>
  <si>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</si>
  <si>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</si>
  <si>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</si>
  <si>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</si>
  <si>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</si>
  <si>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</si>
  <si>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</si>
  <si>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</si>
  <si>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</si>
  <si>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</si>
  <si>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</si>
  <si>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</si>
  <si>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</si>
  <si>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</si>
  <si>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</si>
  <si>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</si>
  <si>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</si>
  <si>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</si>
  <si>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</si>
  <si>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</si>
  <si>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</si>
  <si>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</si>
  <si>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</si>
  <si>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</si>
  <si>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</si>
  <si>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</si>
  <si>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</si>
  <si>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</si>
  <si>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</si>
  <si>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</si>
  <si>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</si>
  <si>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</si>
  <si>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</si>
  <si>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</si>
  <si>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</si>
  <si>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</si>
  <si>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</si>
  <si>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</si>
  <si>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</si>
  <si>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</si>
  <si>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</si>
  <si>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</si>
  <si>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</si>
  <si>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</si>
  <si>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</si>
  <si>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</si>
  <si>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</si>
  <si>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</si>
  <si>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</si>
  <si>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</si>
  <si>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</si>
  <si>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</si>
  <si>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</si>
  <si>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</si>
  <si>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</si>
  <si>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</si>
  <si>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</si>
  <si>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</si>
  <si>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</si>
  <si>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</si>
  <si>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</si>
  <si>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</si>
  <si>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</si>
  <si>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</si>
  <si>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</si>
  <si>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</si>
  <si>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</si>
  <si>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</si>
  <si>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</si>
  <si>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</si>
  <si>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</si>
  <si>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</si>
  <si>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</si>
  <si>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</si>
  <si>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</si>
  <si>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</si>
  <si>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</si>
  <si>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</si>
  <si>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</si>
  <si>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</si>
  <si>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</si>
  <si>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</si>
  <si>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</si>
  <si>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</si>
  <si>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</si>
  <si>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</si>
  <si>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</si>
  <si>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</si>
  <si>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</si>
  <si>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</si>
  <si>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</si>
  <si>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</si>
  <si>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</si>
  <si>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</si>
  <si>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</si>
  <si>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</si>
  <si>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</si>
  <si>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</si>
  <si>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</si>
  <si>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</si>
  <si>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</si>
  <si>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</si>
  <si>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</si>
  <si>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</si>
  <si>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</si>
  <si>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</si>
  <si>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</si>
  <si>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</si>
  <si>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</si>
  <si>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</si>
  <si>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</si>
  <si>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</si>
  <si>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</si>
  <si>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</si>
  <si>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</si>
  <si>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</si>
  <si>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</si>
  <si>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</si>
  <si>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</si>
  <si>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</si>
  <si>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</si>
  <si>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</si>
  <si>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</si>
  <si>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</si>
  <si>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</si>
  <si>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</si>
  <si>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</si>
  <si>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</si>
  <si>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</si>
  <si>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</si>
  <si>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</si>
  <si>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</si>
  <si>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</si>
  <si>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</si>
  <si>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</si>
  <si>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</si>
  <si>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</si>
  <si>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</si>
  <si>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</si>
  <si>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</si>
  <si>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</si>
  <si>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</si>
  <si>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</si>
  <si>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</si>
  <si>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</si>
  <si>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</si>
  <si>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</si>
  <si>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</si>
  <si>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</si>
  <si>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</si>
  <si>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</si>
  <si>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</si>
  <si>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</si>
  <si>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</si>
  <si>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</si>
  <si>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</si>
  <si>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</si>
  <si>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</si>
  <si>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</si>
  <si>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</si>
  <si>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</si>
  <si>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</si>
  <si>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</si>
  <si>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</si>
  <si>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</si>
  <si>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</si>
  <si>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</si>
  <si>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</si>
  <si>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</si>
  <si>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</si>
  <si>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</si>
  <si>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</si>
  <si>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</si>
  <si>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</si>
  <si>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</si>
  <si>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</si>
  <si>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</si>
  <si>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</si>
  <si>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</si>
  <si>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</si>
  <si>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</si>
  <si>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</si>
  <si>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</si>
  <si>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</si>
  <si>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</si>
  <si>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</si>
  <si>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</si>
  <si>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</si>
  <si>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</si>
  <si>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</si>
  <si>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</si>
  <si>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</si>
  <si>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</si>
  <si>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</si>
  <si>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</si>
  <si>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</si>
  <si>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</si>
  <si>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</si>
  <si>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</si>
  <si>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</si>
  <si>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</si>
  <si>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</si>
  <si>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</si>
  <si>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</si>
  <si>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</si>
  <si>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</si>
  <si>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</si>
  <si>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</si>
  <si>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</si>
  <si>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</si>
  <si>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</si>
  <si>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</si>
  <si>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</si>
  <si>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</si>
  <si>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</si>
  <si>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</si>
  <si>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</si>
  <si>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</si>
  <si>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</si>
  <si>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</si>
  <si>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</si>
  <si>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</si>
  <si>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</si>
  <si>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</si>
  <si>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</si>
  <si>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</si>
  <si>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</si>
  <si>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</si>
  <si>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</si>
  <si>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</si>
  <si>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</si>
  <si>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</si>
  <si>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</si>
  <si>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</si>
  <si>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</si>
  <si>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</si>
  <si>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</si>
  <si>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</si>
  <si>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</si>
  <si>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</si>
  <si>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</si>
  <si>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</si>
  <si>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</si>
  <si>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</si>
  <si>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</si>
  <si>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</si>
  <si>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</si>
  <si>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</si>
  <si>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</si>
  <si>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</si>
  <si>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</si>
  <si>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</si>
  <si>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</si>
  <si>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</si>
  <si>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</si>
  <si>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</si>
  <si>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</si>
  <si>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</si>
  <si>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</si>
  <si>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</si>
  <si>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</si>
  <si>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</si>
  <si>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</si>
  <si>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</si>
  <si>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</si>
  <si>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</si>
  <si>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</si>
  <si>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</si>
  <si>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</si>
  <si>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</si>
  <si>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</si>
  <si>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</si>
  <si>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</si>
  <si>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</si>
  <si>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</si>
  <si>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</si>
  <si>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</si>
  <si>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</si>
  <si>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</si>
  <si>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</si>
  <si>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</si>
  <si>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</si>
  <si>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</si>
  <si>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</si>
  <si>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</si>
  <si>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</si>
  <si>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</si>
  <si>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</si>
  <si>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</si>
  <si>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</si>
  <si>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</si>
  <si>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</si>
  <si>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</si>
  <si>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</si>
  <si>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</si>
  <si>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</si>
  <si>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</si>
  <si>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</si>
  <si>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</si>
  <si>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</si>
  <si>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</si>
  <si>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</si>
  <si>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</si>
  <si>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</si>
  <si>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</si>
  <si>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</si>
  <si>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</si>
  <si>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</si>
  <si>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</si>
  <si>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</si>
  <si>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</si>
  <si>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</si>
  <si>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</si>
  <si>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</si>
  <si>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</si>
  <si>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</si>
  <si>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</si>
  <si>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</si>
  <si>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</si>
  <si>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</si>
  <si>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</si>
  <si>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</si>
  <si>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</si>
  <si>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</si>
  <si>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</si>
  <si>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</si>
  <si>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</si>
  <si>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</si>
  <si>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</si>
  <si>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</si>
  <si>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</si>
  <si>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</si>
  <si>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</si>
  <si>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</si>
  <si>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</si>
  <si>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</si>
  <si>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</si>
  <si>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</si>
  <si>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</si>
  <si>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</si>
  <si>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</si>
  <si>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</si>
  <si>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</si>
  <si>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</si>
  <si>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</si>
  <si>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</si>
  <si>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</si>
  <si>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</si>
  <si>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</si>
  <si>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</si>
  <si>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</si>
  <si>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</si>
  <si>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</si>
  <si>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</si>
  <si>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</si>
  <si>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</si>
  <si>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</si>
  <si>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</si>
  <si>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</si>
  <si>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</si>
  <si>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</si>
  <si>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</si>
  <si>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</si>
  <si>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</si>
  <si>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</si>
  <si>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</si>
  <si>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</si>
  <si>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</si>
  <si>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</si>
  <si>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</si>
  <si>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</si>
  <si>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</si>
  <si>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</si>
  <si>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</si>
  <si>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</si>
  <si>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</si>
  <si>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</si>
  <si>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</si>
  <si>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</si>
  <si>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</si>
  <si>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</si>
  <si>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</si>
  <si>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</si>
  <si>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</si>
  <si>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</si>
  <si>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</si>
  <si>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</si>
  <si>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</si>
  <si>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</si>
  <si>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</si>
  <si>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</si>
  <si>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</si>
  <si>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</si>
  <si>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</si>
  <si>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</si>
  <si>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</si>
  <si>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</si>
  <si>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</si>
  <si>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</si>
  <si>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</si>
  <si>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</si>
  <si>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</si>
  <si>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</si>
  <si>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</si>
  <si>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</si>
  <si>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</si>
  <si>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</si>
  <si>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</si>
  <si>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</si>
  <si>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</si>
  <si>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</si>
  <si>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</si>
  <si>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</si>
  <si>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</si>
  <si>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</si>
  <si>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</si>
  <si>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</si>
  <si>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</si>
  <si>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</si>
  <si>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</si>
  <si>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</si>
  <si>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</si>
  <si>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</si>
  <si>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</si>
  <si>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</si>
  <si>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</si>
  <si>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</si>
  <si>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</si>
  <si>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</si>
  <si>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</si>
  <si>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</si>
  <si>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</si>
  <si>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</si>
  <si>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</si>
  <si>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</si>
  <si>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</si>
  <si>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</si>
  <si>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</si>
  <si>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</si>
  <si>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</si>
  <si>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</si>
  <si>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</si>
  <si>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</si>
  <si>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</si>
  <si>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</si>
  <si>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</si>
  <si>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</si>
  <si>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</si>
  <si>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</si>
  <si>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</si>
  <si>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</si>
  <si>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</si>
  <si>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</si>
  <si>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</si>
  <si>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</si>
  <si>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</si>
  <si>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</si>
  <si>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</si>
  <si>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</si>
  <si>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</si>
  <si>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</si>
  <si>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</si>
  <si>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</si>
  <si>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</si>
  <si>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</si>
  <si>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</si>
  <si>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</si>
  <si>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</si>
  <si>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</si>
  <si>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</si>
  <si>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</si>
  <si>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</si>
  <si>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</si>
  <si>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</si>
  <si>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</si>
  <si>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</si>
  <si>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</si>
  <si>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</si>
  <si>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</si>
  <si>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</si>
  <si>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</si>
  <si>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</si>
  <si>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</si>
  <si>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</si>
  <si>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</si>
  <si>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</si>
  <si>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</si>
  <si>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</si>
  <si>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</si>
  <si>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</si>
  <si>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</si>
  <si>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</si>
  <si>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</si>
  <si>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</si>
  <si>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</si>
  <si>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</si>
  <si>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</si>
  <si>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</si>
  <si>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</si>
  <si>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</si>
  <si>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</si>
  <si>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</si>
  <si>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</si>
  <si>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</si>
  <si>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</si>
  <si>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</si>
  <si>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</si>
  <si>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</si>
  <si>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</si>
  <si>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</si>
  <si>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</si>
  <si>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</si>
  <si>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</si>
  <si>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</si>
  <si>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</si>
  <si>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</si>
  <si>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</si>
  <si>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</si>
  <si>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</si>
  <si>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</si>
  <si>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</si>
  <si>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</si>
  <si>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</si>
  <si>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</si>
  <si>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</si>
  <si>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</si>
  <si>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</si>
  <si>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</si>
  <si>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</si>
  <si>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</si>
  <si>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</si>
  <si>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</si>
  <si>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</si>
  <si>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</si>
  <si>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</si>
  <si>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</si>
  <si>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</si>
  <si>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</si>
  <si>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</si>
  <si>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</si>
  <si>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</si>
  <si>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</si>
  <si>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</si>
  <si>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</si>
  <si>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</si>
  <si>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</si>
  <si>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</si>
  <si>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</si>
  <si>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</si>
  <si>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</si>
  <si>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</si>
  <si>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</si>
  <si>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</si>
  <si>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</si>
  <si>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</si>
  <si>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</si>
  <si>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</si>
  <si>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</si>
  <si>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</si>
  <si>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</si>
  <si>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</si>
  <si>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</si>
  <si>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</si>
  <si>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</si>
  <si>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</si>
  <si>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</si>
  <si>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</si>
  <si>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</si>
  <si>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</si>
  <si>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</si>
  <si>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</si>
  <si>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</si>
  <si>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</si>
  <si>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</si>
  <si>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</si>
  <si>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</si>
  <si>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</si>
  <si>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</si>
  <si>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</si>
  <si>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</si>
  <si>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</si>
  <si>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</si>
  <si>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</si>
  <si>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</si>
  <si>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</si>
  <si>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</si>
  <si>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</si>
  <si>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</si>
  <si>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</si>
  <si>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</si>
  <si>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</si>
  <si>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</si>
  <si>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</si>
  <si>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</si>
  <si>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</si>
  <si>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</si>
  <si>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</si>
  <si>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</si>
  <si>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</si>
  <si>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</si>
  <si>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</si>
  <si>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</si>
  <si>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</si>
  <si>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</si>
  <si>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</si>
  <si>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</si>
  <si>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</si>
  <si>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</si>
  <si>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</si>
  <si>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</si>
  <si>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</si>
  <si>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</si>
  <si>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</si>
  <si>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</si>
  <si>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</si>
  <si>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</si>
  <si>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</si>
  <si>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</si>
  <si>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</si>
  <si>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</si>
  <si>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</si>
  <si>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</si>
  <si>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</si>
  <si>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</si>
  <si>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</si>
  <si>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</si>
  <si>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</si>
  <si>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</si>
  <si>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</si>
  <si>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</si>
  <si>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</si>
  <si>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</si>
  <si>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</si>
  <si>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</si>
  <si>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</si>
  <si>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</si>
  <si>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</si>
  <si>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</si>
  <si>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</si>
  <si>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</si>
  <si>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</si>
  <si>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</si>
  <si>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</si>
  <si>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</si>
  <si>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</si>
  <si>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</si>
  <si>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</si>
  <si>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</si>
  <si>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</si>
  <si>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</si>
  <si>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</si>
  <si>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</si>
  <si>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</si>
  <si>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</si>
  <si>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</si>
  <si>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</si>
  <si>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</si>
  <si>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</si>
  <si>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</si>
  <si>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</si>
  <si>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</si>
  <si>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</si>
  <si>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</si>
  <si>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</si>
  <si>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</si>
  <si>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</si>
  <si>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</si>
  <si>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</si>
  <si>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</si>
  <si>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</si>
  <si>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</si>
  <si>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</si>
  <si>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</si>
  <si>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</si>
  <si>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</si>
  <si>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</si>
  <si>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</si>
  <si>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</si>
  <si>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</si>
  <si>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</si>
  <si>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</si>
  <si>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</si>
  <si>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</si>
  <si>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</si>
  <si>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</si>
  <si>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</si>
  <si>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</si>
  <si>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</si>
  <si>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</si>
  <si>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</si>
  <si>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</si>
  <si>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</si>
  <si>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</si>
  <si>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</si>
  <si>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</si>
  <si>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</si>
  <si>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</si>
  <si>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</si>
  <si>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</si>
  <si>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</si>
  <si>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</si>
  <si>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</si>
  <si>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</si>
  <si>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</si>
  <si>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</si>
  <si>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</si>
  <si>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</si>
  <si>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</si>
  <si>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</si>
  <si>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</si>
  <si>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</si>
  <si>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</si>
  <si>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</si>
  <si>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</si>
  <si>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</si>
  <si>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</si>
  <si>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</si>
  <si>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</si>
  <si>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</si>
  <si>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</si>
  <si>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</si>
  <si>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</si>
  <si>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</si>
  <si>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</si>
  <si>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</si>
  <si>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</si>
  <si>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</si>
  <si>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</si>
  <si>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</si>
  <si>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</si>
  <si>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</si>
  <si>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</si>
  <si>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</si>
  <si>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</si>
  <si>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</si>
  <si>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</si>
  <si>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</si>
  <si>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</si>
  <si>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</si>
  <si>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</si>
  <si>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</si>
  <si>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</si>
  <si>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</si>
  <si>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</si>
  <si>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</si>
  <si>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</si>
  <si>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</si>
  <si>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</si>
  <si>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</si>
  <si>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</si>
  <si>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</si>
  <si>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</si>
  <si>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</si>
  <si>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</si>
  <si>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</si>
  <si>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</si>
  <si>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</si>
  <si>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</si>
  <si>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</si>
  <si>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</si>
  <si>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</si>
  <si>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</si>
  <si>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</si>
  <si>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</si>
  <si>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</si>
  <si>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</si>
  <si>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</si>
  <si>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</si>
  <si>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</si>
  <si>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</si>
  <si>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</si>
  <si>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</si>
  <si>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</si>
  <si>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</si>
  <si>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</si>
  <si>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</si>
  <si>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</si>
  <si>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</si>
  <si>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</si>
  <si>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</si>
  <si>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</si>
  <si>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</si>
  <si>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</si>
  <si>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</si>
  <si>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</si>
  <si>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</si>
  <si>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</si>
  <si>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</si>
  <si>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</si>
  <si>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</si>
  <si>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</si>
  <si>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</si>
  <si>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</si>
  <si>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</si>
  <si>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</si>
  <si>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</si>
  <si>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</si>
  <si>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</si>
  <si>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</si>
  <si>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</si>
  <si>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</si>
  <si>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</si>
  <si>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</si>
  <si>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</si>
  <si>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</si>
  <si>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</si>
  <si>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</si>
  <si>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</si>
  <si>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</si>
  <si>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</si>
  <si>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</si>
  <si>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</si>
  <si>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</si>
  <si>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</si>
  <si>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</si>
  <si>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</si>
  <si>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</si>
  <si>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</si>
  <si>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</si>
  <si>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</si>
  <si>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</si>
  <si>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</si>
  <si>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</si>
  <si>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</si>
  <si>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</si>
  <si>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</si>
  <si>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</si>
  <si>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</si>
  <si>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</si>
  <si>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</si>
  <si>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</si>
  <si>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</si>
  <si>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</si>
  <si>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</si>
  <si>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</si>
  <si>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</si>
  <si>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</si>
  <si>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</si>
  <si>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</si>
  <si>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</si>
  <si>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</si>
  <si>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</si>
  <si>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</si>
  <si>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</si>
  <si>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</si>
  <si>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</si>
  <si>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</si>
  <si>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</si>
  <si>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</si>
  <si>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</si>
  <si>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</si>
  <si>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</si>
  <si>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</si>
  <si>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</si>
  <si>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</si>
  <si>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</si>
  <si>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</si>
  <si>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</si>
  <si>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</si>
  <si>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</si>
  <si>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</si>
  <si>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</si>
  <si>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</si>
  <si>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</si>
  <si>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</si>
  <si>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</si>
  <si>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</si>
  <si>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</si>
  <si>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</si>
  <si>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</si>
  <si>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</si>
  <si>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</si>
  <si>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</si>
  <si>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</si>
  <si>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</si>
  <si>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</si>
  <si>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</si>
  <si>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</si>
  <si>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</si>
  <si>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</si>
  <si>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</si>
  <si>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</si>
  <si>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</si>
  <si>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</si>
  <si>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</si>
  <si>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</si>
  <si>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</si>
  <si>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</si>
  <si>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</si>
  <si>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</si>
  <si>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</si>
  <si>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</si>
  <si>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</si>
  <si>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</si>
  <si>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</si>
  <si>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</si>
  <si>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</si>
  <si>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</si>
  <si>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</si>
  <si>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</si>
  <si>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</si>
  <si>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</si>
  <si>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</si>
  <si>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</si>
  <si>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</si>
  <si>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</si>
  <si>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</si>
  <si>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</si>
  <si>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</si>
  <si>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</si>
  <si>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</si>
  <si>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</si>
  <si>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</si>
  <si>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</si>
  <si>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</si>
  <si>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</si>
  <si>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</si>
  <si>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</si>
  <si>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</si>
  <si>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</si>
  <si>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</si>
  <si>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</si>
  <si>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</si>
  <si>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</si>
  <si>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</si>
  <si>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</si>
  <si>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</si>
  <si>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</si>
  <si>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</si>
  <si>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</si>
  <si>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</si>
  <si>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</si>
  <si>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</si>
  <si>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</si>
  <si>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</si>
  <si>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</si>
  <si>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</si>
  <si>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</si>
  <si>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</si>
  <si>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</si>
  <si>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</si>
  <si>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</si>
  <si>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</si>
  <si>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</si>
  <si>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</si>
  <si>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</si>
  <si>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</si>
  <si>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</si>
  <si>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</si>
  <si>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</si>
  <si>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</si>
  <si>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</si>
  <si>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</si>
  <si>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</si>
  <si>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</si>
  <si>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</si>
  <si>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</si>
  <si>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</si>
  <si>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</si>
  <si>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</si>
  <si>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</si>
  <si>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</si>
  <si>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</si>
  <si>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</si>
  <si>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</si>
  <si>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</si>
  <si>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</si>
  <si>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</si>
  <si>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</si>
  <si>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</si>
  <si>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</si>
  <si>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</si>
  <si>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</si>
  <si>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</si>
  <si>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</si>
  <si>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</si>
  <si>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</si>
  <si>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</si>
  <si>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</si>
  <si>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</si>
  <si>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</si>
  <si>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</si>
  <si>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</si>
  <si>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</si>
  <si>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</si>
  <si>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</si>
  <si>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</si>
  <si>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</si>
  <si>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</si>
  <si>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</si>
  <si>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</si>
  <si>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</si>
  <si>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</si>
  <si>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</si>
  <si>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</si>
  <si>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</si>
  <si>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</si>
  <si>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</si>
  <si>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</si>
  <si>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</si>
  <si>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</si>
  <si>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</si>
  <si>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</si>
  <si>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</si>
  <si>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</si>
  <si>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</si>
  <si>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</si>
  <si>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</si>
  <si>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</si>
  <si>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</si>
  <si>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</si>
  <si>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</si>
  <si>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</si>
  <si>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</si>
  <si>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</si>
  <si>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</si>
  <si>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</si>
  <si>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</si>
  <si>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</si>
  <si>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</si>
  <si>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</si>
  <si>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</si>
  <si>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</si>
  <si>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</si>
  <si>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</si>
  <si>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</si>
  <si>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</si>
  <si>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</si>
  <si>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</si>
  <si>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</si>
  <si>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</si>
  <si>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</si>
  <si>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</si>
  <si>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</si>
  <si>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</si>
  <si>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</si>
  <si>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</si>
  <si>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</si>
  <si>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</si>
  <si>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</si>
  <si>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</si>
  <si>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</si>
  <si>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</si>
  <si>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</si>
  <si>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</si>
  <si>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</si>
  <si>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</si>
  <si>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</si>
  <si>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</si>
  <si>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</si>
  <si>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</si>
  <si>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</si>
  <si>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</si>
  <si>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</si>
  <si>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</si>
  <si>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</si>
  <si>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</si>
  <si>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</si>
  <si>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</si>
  <si>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</si>
  <si>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</si>
  <si>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</si>
  <si>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</si>
  <si>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</si>
  <si>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</si>
  <si>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</si>
  <si>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</si>
  <si>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</si>
  <si>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</si>
  <si>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</si>
  <si>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</si>
  <si>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</si>
  <si>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</si>
  <si>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</si>
  <si>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</si>
  <si>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</si>
  <si>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</si>
  <si>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</si>
  <si>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</si>
  <si>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</si>
  <si>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</si>
  <si>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</si>
  <si>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</si>
  <si>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</si>
  <si>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</si>
  <si>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</si>
  <si>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</si>
  <si>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</si>
  <si>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</si>
  <si>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</si>
  <si>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</si>
  <si>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</si>
  <si>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</si>
  <si>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</si>
  <si>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</si>
  <si>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</si>
  <si>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</si>
  <si>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</si>
  <si>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</si>
  <si>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</si>
  <si>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</si>
  <si>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</si>
  <si>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</si>
  <si>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</si>
  <si>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</si>
  <si>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</si>
  <si>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</si>
  <si>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</si>
  <si>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</si>
  <si>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</si>
  <si>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</si>
  <si>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</si>
  <si>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</si>
  <si>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</si>
  <si>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</si>
  <si>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</si>
  <si>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</si>
  <si>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</si>
  <si>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</si>
  <si>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</si>
  <si>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</si>
  <si>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</si>
  <si>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</si>
  <si>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</si>
  <si>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</si>
  <si>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</si>
  <si>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</si>
  <si>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</si>
  <si>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</si>
  <si>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</si>
  <si>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</si>
  <si>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</si>
  <si>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</si>
  <si>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</si>
  <si>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</si>
  <si>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</si>
  <si>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</si>
  <si>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</si>
  <si>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</si>
  <si>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</si>
  <si>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</si>
  <si>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</si>
  <si>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</si>
  <si>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</si>
  <si>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</si>
  <si>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</si>
  <si>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</si>
  <si>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</si>
  <si>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</si>
  <si>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</si>
  <si>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</si>
  <si>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</si>
  <si>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</si>
  <si>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</si>
  <si>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</si>
  <si>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</si>
  <si>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</si>
  <si>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</si>
  <si>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</si>
  <si>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</si>
  <si>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</si>
  <si>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</si>
  <si>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</si>
  <si>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</si>
  <si>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</si>
  <si>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</si>
  <si>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</si>
  <si>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</si>
  <si>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</si>
  <si>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</si>
  <si>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</si>
  <si>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</si>
  <si>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</si>
  <si>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</si>
  <si>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</si>
  <si>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</si>
  <si>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</si>
  <si>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</si>
  <si>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</si>
  <si>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</si>
  <si>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</si>
  <si>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</si>
  <si>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</si>
  <si>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</si>
  <si>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</si>
  <si>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</si>
  <si>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</si>
  <si>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</si>
  <si>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</si>
  <si>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</si>
  <si>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</si>
  <si>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</si>
  <si>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</si>
  <si>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</si>
  <si>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</si>
  <si>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</si>
  <si>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</si>
  <si>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</si>
  <si>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</si>
  <si>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</si>
  <si>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</si>
  <si>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</si>
  <si>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</si>
  <si>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</si>
  <si>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</si>
  <si>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</si>
  <si>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</si>
  <si>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</si>
  <si>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</si>
  <si>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</si>
  <si>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</si>
  <si>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</si>
  <si>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</si>
  <si>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</si>
  <si>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</si>
  <si>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</si>
  <si>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</si>
  <si>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</si>
  <si>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</si>
  <si>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</si>
  <si>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</si>
  <si>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</si>
  <si>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</si>
  <si>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</si>
  <si>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</si>
  <si>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</si>
  <si>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</si>
  <si>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</si>
  <si>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</si>
  <si>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</si>
  <si>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</si>
  <si>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</si>
  <si>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</si>
  <si>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</si>
  <si>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</si>
  <si>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</si>
  <si>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</si>
  <si>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</si>
  <si>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</si>
  <si>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</si>
  <si>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</si>
  <si>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</si>
  <si>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</si>
  <si>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</si>
  <si>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</si>
  <si>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</si>
  <si>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</si>
  <si>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</si>
  <si>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</si>
  <si>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</si>
  <si>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</si>
  <si>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</si>
  <si>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</si>
  <si>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</si>
  <si>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</si>
  <si>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</si>
  <si>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</si>
  <si>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</si>
  <si>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</si>
  <si>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</si>
  <si>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</si>
  <si>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</si>
  <si>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</si>
  <si>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</si>
  <si>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</si>
  <si>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</si>
  <si>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</si>
  <si>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</si>
  <si>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</si>
  <si>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</si>
  <si>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</si>
  <si>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</si>
  <si>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</si>
  <si>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</si>
  <si>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</si>
  <si>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</si>
  <si>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</si>
  <si>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</si>
  <si>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</si>
  <si>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</si>
  <si>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</si>
  <si>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</si>
  <si>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</si>
  <si>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</si>
  <si>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</si>
  <si>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</si>
  <si>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</si>
  <si>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</si>
  <si>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</si>
  <si>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</si>
  <si>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</si>
  <si>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</si>
  <si>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</si>
  <si>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</si>
  <si>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</si>
  <si>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</si>
  <si>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</si>
  <si>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</si>
  <si>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</si>
  <si>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</si>
  <si>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</si>
  <si>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</si>
  <si>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</si>
  <si>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</si>
  <si>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</si>
  <si>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</si>
  <si>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</si>
  <si>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</si>
  <si>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</si>
  <si>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</si>
  <si>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</si>
  <si>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</si>
  <si>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</si>
  <si>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</si>
  <si>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</si>
  <si>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</si>
  <si>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</si>
  <si>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</si>
  <si>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</si>
  <si>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</si>
  <si>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</si>
  <si>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</si>
  <si>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</si>
  <si>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</si>
  <si>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</si>
  <si>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</si>
  <si>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</si>
  <si>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</si>
  <si>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</si>
  <si>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</si>
  <si>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</si>
  <si>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</si>
  <si>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</si>
  <si>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</si>
  <si>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</si>
  <si>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</si>
  <si>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</si>
  <si>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</si>
  <si>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</si>
  <si>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</si>
  <si>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</si>
  <si>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</si>
  <si>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</si>
  <si>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</si>
  <si>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</si>
  <si>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</si>
  <si>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</si>
  <si>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</si>
  <si>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</si>
  <si>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</si>
  <si>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</si>
  <si>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</si>
  <si>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</si>
  <si>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</si>
  <si>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</si>
  <si>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</si>
  <si>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</si>
  <si>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</si>
  <si>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</si>
  <si>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</si>
  <si>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</si>
  <si>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</si>
  <si>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</si>
  <si>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</si>
  <si>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</si>
  <si>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</si>
  <si>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</si>
  <si>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</si>
  <si>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</si>
  <si>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</si>
  <si>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</si>
  <si>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</si>
  <si>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</si>
  <si>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</si>
  <si>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</si>
  <si>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</si>
  <si>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</si>
  <si>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</si>
  <si>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</si>
  <si>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</si>
  <si>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</si>
  <si>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</si>
  <si>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</si>
  <si>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</si>
  <si>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</si>
  <si>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</si>
  <si>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</si>
  <si>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</si>
  <si>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</si>
  <si>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</si>
  <si>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</si>
  <si>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</si>
  <si>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</si>
  <si>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</si>
  <si>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</si>
  <si>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</si>
  <si>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</si>
  <si>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</si>
  <si>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</si>
  <si>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</si>
  <si>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</si>
  <si>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</si>
  <si>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</si>
  <si>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</si>
  <si>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</si>
  <si>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</si>
  <si>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</si>
  <si>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</si>
  <si>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</si>
  <si>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</si>
  <si>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</si>
  <si>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</si>
  <si>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</si>
  <si>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</si>
  <si>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</si>
  <si>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</si>
  <si>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</si>
  <si>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</si>
  <si>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</si>
  <si>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</si>
  <si>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</si>
  <si>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</si>
  <si>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</si>
  <si>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</si>
  <si>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</si>
  <si>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</si>
  <si>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</si>
  <si>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</si>
  <si>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</si>
  <si>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</si>
  <si>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</si>
  <si>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</si>
  <si>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</si>
  <si>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</si>
  <si>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</si>
  <si>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</si>
  <si>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</si>
  <si>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</si>
  <si>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</si>
  <si>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</si>
  <si>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</si>
  <si>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</si>
  <si>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</si>
  <si>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</si>
  <si>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</si>
  <si>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</si>
  <si>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</si>
  <si>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</si>
  <si>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</si>
  <si>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</si>
  <si>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</si>
  <si>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</si>
  <si>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</si>
  <si>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</si>
  <si>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</si>
  <si>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</si>
  <si>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</si>
  <si>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</si>
  <si>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</si>
  <si>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</si>
  <si>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</si>
  <si>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</si>
  <si>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</si>
  <si>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</si>
  <si>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</si>
  <si>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</si>
  <si>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</si>
  <si>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</si>
  <si>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</si>
  <si>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</si>
  <si>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</si>
  <si>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</si>
  <si>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</si>
  <si>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</si>
  <si>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</si>
  <si>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</si>
  <si>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</si>
  <si>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</si>
  <si>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</si>
  <si>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</si>
  <si>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</si>
  <si>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</si>
  <si>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</si>
  <si>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</si>
  <si>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</si>
  <si>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</si>
  <si>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</si>
  <si>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</si>
  <si>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</si>
  <si>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</si>
  <si>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</si>
  <si>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</si>
  <si>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</si>
  <si>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</si>
  <si>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</si>
  <si>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</si>
  <si>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</si>
  <si>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</si>
  <si>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</si>
  <si>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</si>
  <si>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</si>
  <si>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</si>
  <si>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</si>
  <si>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</si>
  <si>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</si>
  <si>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</si>
  <si>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</si>
  <si>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</si>
  <si>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</si>
  <si>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</si>
  <si>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</si>
  <si>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</si>
  <si>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</si>
  <si>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</si>
  <si>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</si>
  <si>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</si>
  <si>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</si>
  <si>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</si>
  <si>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</si>
  <si>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</si>
  <si>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</si>
  <si>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</si>
  <si>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</si>
  <si>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</si>
  <si>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</si>
  <si>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</si>
  <si>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</si>
  <si>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</si>
  <si>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</si>
  <si>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</si>
  <si>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</si>
  <si>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</si>
  <si>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</si>
  <si>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</si>
  <si>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</si>
  <si>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</si>
  <si>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</si>
  <si>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</si>
  <si>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</si>
  <si>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</si>
  <si>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</si>
  <si>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</si>
  <si>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</si>
  <si>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</si>
  <si>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</si>
  <si>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</si>
  <si>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</si>
  <si>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</si>
  <si>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</si>
  <si>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</si>
  <si>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</si>
  <si>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</si>
  <si>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</si>
  <si>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</si>
  <si>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</si>
  <si>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</si>
  <si>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</si>
  <si>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</si>
  <si>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</si>
  <si>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</si>
  <si>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</si>
  <si>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</si>
  <si>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</si>
  <si>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</si>
  <si>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</si>
  <si>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</si>
  <si>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</si>
  <si>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</si>
  <si>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</si>
  <si>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</si>
  <si>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</si>
  <si>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</si>
  <si>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</si>
  <si>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</si>
  <si>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</si>
  <si>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</si>
  <si>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</si>
  <si>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</si>
  <si>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</si>
  <si>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</si>
  <si>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</si>
  <si>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</si>
  <si>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</si>
  <si>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</si>
  <si>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</si>
  <si>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</si>
  <si>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</si>
  <si>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</si>
  <si>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</si>
  <si>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</si>
  <si>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</si>
  <si>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</si>
  <si>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</si>
  <si>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</si>
  <si>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</si>
  <si>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</si>
  <si>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</si>
  <si>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</si>
  <si>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</si>
  <si>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</si>
  <si>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</si>
  <si>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</si>
  <si>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</si>
  <si>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</si>
  <si>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</si>
  <si>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</si>
  <si>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</si>
  <si>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</si>
  <si>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</si>
  <si>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</si>
  <si>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</si>
  <si>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</si>
  <si>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</si>
  <si>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</si>
  <si>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</si>
  <si>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</si>
  <si>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</si>
  <si>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</si>
  <si>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</si>
  <si>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</si>
  <si>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</si>
  <si>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</si>
  <si>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</si>
  <si>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</si>
  <si>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</si>
  <si>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</si>
  <si>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</si>
  <si>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</si>
  <si>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</si>
  <si>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</si>
  <si>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</si>
  <si>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</si>
  <si>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</si>
  <si>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</si>
  <si>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</si>
  <si>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</si>
  <si>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</si>
  <si>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</si>
  <si>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</si>
  <si>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</si>
  <si>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</si>
  <si>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</si>
  <si>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</si>
  <si>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</si>
  <si>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</si>
  <si>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</si>
  <si>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</si>
  <si>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</si>
  <si>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</si>
  <si>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</si>
  <si>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</si>
  <si>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</si>
  <si>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</si>
  <si>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</si>
  <si>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</si>
  <si>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</si>
  <si>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</si>
  <si>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</si>
  <si>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</si>
  <si>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</si>
  <si>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</si>
  <si>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</si>
  <si>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</si>
  <si>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</si>
  <si>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</si>
  <si>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</si>
  <si>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</si>
  <si>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</si>
  <si>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</si>
  <si>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</si>
  <si>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</si>
  <si>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</si>
  <si>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</si>
  <si>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</si>
  <si>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</si>
  <si>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</si>
  <si>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</si>
  <si>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</si>
  <si>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</si>
  <si>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</si>
  <si>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</si>
  <si>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</si>
  <si>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</si>
  <si>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</si>
  <si>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</si>
  <si>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</si>
  <si>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</si>
  <si>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</si>
  <si>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</si>
  <si>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</si>
  <si>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</si>
  <si>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</si>
  <si>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</si>
  <si>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</si>
  <si>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</si>
  <si>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</si>
  <si>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</si>
  <si>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</si>
  <si>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</si>
  <si>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</si>
  <si>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</si>
  <si>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</si>
  <si>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</si>
  <si>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</si>
  <si>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</si>
  <si>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</si>
  <si>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</si>
  <si>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</si>
  <si>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</si>
  <si>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</si>
  <si>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</si>
  <si>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</si>
  <si>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</si>
  <si>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</si>
  <si>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</si>
  <si>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</si>
  <si>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</si>
  <si>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</si>
  <si>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</si>
  <si>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</si>
  <si>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</si>
  <si>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</si>
  <si>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</si>
  <si>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</si>
  <si>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</si>
  <si>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</si>
  <si>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</si>
  <si>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</si>
  <si>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</si>
  <si>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</si>
  <si>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</si>
  <si>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</si>
  <si>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</si>
  <si>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</si>
  <si>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</si>
  <si>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</si>
  <si>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</si>
  <si>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</si>
  <si>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</si>
  <si>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</si>
  <si>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</si>
  <si>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</si>
  <si>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</si>
  <si>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</si>
  <si>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</si>
  <si>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</si>
  <si>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</si>
  <si>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</si>
  <si>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</si>
  <si>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</si>
  <si>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</si>
  <si>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</si>
  <si>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</si>
  <si>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</si>
  <si>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</si>
  <si>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</si>
  <si>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</si>
  <si>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</si>
  <si>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</si>
  <si>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</si>
  <si>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</si>
  <si>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</si>
  <si>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</si>
  <si>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</si>
  <si>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</si>
  <si>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</si>
  <si>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</si>
  <si>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</si>
  <si>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</si>
  <si>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</si>
  <si>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</si>
  <si>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</si>
  <si>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</si>
  <si>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</si>
  <si>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</si>
  <si>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</si>
  <si>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</si>
  <si>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</si>
  <si>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</si>
  <si>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</si>
  <si>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</si>
  <si>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</si>
  <si>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</si>
  <si>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</si>
  <si>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</si>
  <si>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</si>
  <si>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</si>
  <si>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</si>
  <si>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</si>
  <si>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</si>
  <si>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</si>
  <si>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</si>
  <si>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</si>
  <si>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</si>
  <si>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</si>
  <si>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</si>
  <si>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</si>
  <si>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</si>
  <si>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</si>
  <si>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</si>
  <si>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</si>
  <si>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</si>
  <si>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</si>
  <si>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</si>
  <si>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</si>
  <si>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</si>
  <si>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</si>
  <si>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</si>
  <si>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</si>
  <si>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</si>
  <si>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</si>
  <si>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</si>
  <si>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</si>
  <si>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</si>
  <si>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</si>
  <si>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</si>
  <si>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</si>
  <si>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</si>
  <si>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</si>
  <si>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</si>
  <si>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</si>
  <si>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</si>
  <si>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</si>
  <si>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</si>
  <si>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</si>
  <si>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</si>
  <si>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</si>
  <si>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</si>
  <si>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</si>
  <si>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</si>
  <si>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</si>
  <si>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</si>
  <si>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</si>
  <si>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</si>
  <si>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</si>
  <si>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</si>
  <si>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</si>
  <si>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</si>
  <si>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</si>
  <si>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</si>
  <si>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</si>
  <si>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</si>
  <si>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</si>
  <si>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</si>
  <si>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</si>
  <si>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</si>
  <si>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</si>
  <si>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</si>
  <si>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</si>
  <si>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</si>
  <si>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</si>
  <si>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</si>
  <si>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</si>
  <si>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</si>
  <si>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</si>
  <si>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</si>
  <si>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</si>
  <si>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</si>
  <si>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</si>
  <si>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</si>
  <si>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</si>
  <si>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</si>
  <si>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</si>
  <si>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</si>
  <si>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</si>
  <si>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</si>
  <si>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</si>
  <si>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</si>
  <si>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</si>
  <si>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</si>
  <si>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</si>
  <si>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</si>
  <si>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</si>
  <si>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</si>
  <si>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</si>
  <si>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</si>
  <si>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</si>
  <si>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</si>
  <si>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</si>
  <si>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</si>
  <si>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</si>
  <si>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</si>
  <si>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</si>
  <si>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</si>
  <si>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</si>
  <si>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</si>
  <si>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</si>
  <si>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</si>
  <si>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</si>
  <si>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</si>
  <si>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</si>
  <si>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</si>
  <si>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</si>
  <si>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</si>
  <si>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</si>
  <si>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</si>
  <si>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</si>
  <si>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</si>
  <si>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</si>
  <si>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</si>
  <si>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</si>
  <si>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</si>
  <si>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</si>
  <si>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</si>
  <si>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</si>
  <si>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</si>
  <si>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</si>
  <si>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</si>
  <si>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</si>
  <si>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</si>
  <si>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</si>
  <si>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</si>
  <si>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</si>
  <si>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</si>
  <si>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</si>
  <si>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</si>
  <si>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</si>
  <si>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</si>
  <si>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</si>
  <si>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</si>
  <si>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</si>
  <si>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</si>
  <si>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</si>
  <si>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</si>
  <si>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</si>
  <si>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</si>
  <si>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</si>
  <si>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</si>
  <si>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</si>
  <si>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</si>
  <si>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</si>
  <si>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</si>
  <si>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</si>
  <si>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</si>
  <si>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</si>
  <si>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</si>
  <si>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</si>
  <si>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</si>
  <si>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</si>
  <si>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</si>
  <si>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</si>
  <si>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</si>
  <si>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</si>
  <si>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</si>
  <si>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</si>
  <si>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</si>
  <si>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</si>
  <si>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</si>
  <si>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</si>
  <si>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</si>
  <si>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</si>
  <si>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</si>
  <si>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</si>
  <si>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</si>
  <si>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</si>
  <si>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</si>
  <si>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</si>
  <si>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</si>
  <si>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</si>
  <si>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</si>
  <si>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</si>
  <si>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</si>
  <si>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</si>
  <si>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</si>
  <si>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</si>
  <si>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</si>
  <si>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</si>
  <si>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</si>
  <si>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</si>
  <si>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</si>
  <si>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</si>
  <si>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</si>
  <si>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</si>
  <si>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</si>
  <si>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</si>
  <si>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</si>
  <si>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</si>
  <si>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</si>
  <si>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</si>
  <si>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</si>
  <si>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</si>
  <si>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</si>
  <si>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</si>
  <si>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</si>
  <si>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</si>
  <si>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</si>
  <si>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</si>
  <si>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</si>
  <si>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</si>
  <si>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</si>
  <si>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</si>
  <si>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</si>
  <si>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</si>
  <si>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</si>
  <si>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</si>
  <si>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</si>
  <si>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</si>
  <si>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</si>
  <si>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</si>
  <si>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</si>
  <si>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</si>
  <si>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</si>
  <si>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</si>
  <si>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</si>
  <si>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</si>
  <si>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</si>
  <si>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</si>
  <si>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</si>
  <si>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</si>
  <si>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</si>
  <si>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</si>
  <si>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</si>
  <si>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</si>
  <si>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</si>
  <si>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</si>
  <si>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</si>
  <si>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</si>
  <si>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</si>
  <si>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</si>
  <si>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</si>
  <si>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</si>
  <si>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</si>
  <si>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</si>
  <si>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</si>
  <si>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</si>
  <si>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</si>
  <si>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</si>
  <si>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</si>
  <si>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</si>
  <si>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</si>
  <si>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</si>
  <si>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</si>
  <si>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</si>
  <si>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</si>
  <si>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</si>
  <si>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</si>
  <si>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</si>
  <si>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</si>
  <si>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</si>
  <si>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</si>
  <si>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</si>
  <si>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</si>
  <si>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</si>
  <si>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</si>
  <si>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</si>
  <si>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</si>
  <si>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</si>
  <si>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</si>
  <si>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</si>
  <si>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</si>
  <si>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</si>
  <si>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</si>
  <si>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</si>
  <si>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</si>
  <si>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</si>
  <si>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</si>
  <si>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</si>
  <si>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</si>
  <si>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</si>
  <si>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</si>
  <si>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</si>
  <si>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</si>
  <si>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</si>
  <si>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</si>
  <si>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</si>
  <si>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</si>
  <si>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</si>
  <si>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</si>
  <si>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</si>
  <si>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</si>
  <si>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</si>
  <si>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</si>
  <si>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</si>
  <si>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</si>
  <si>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</si>
  <si>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</si>
  <si>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</si>
  <si>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</si>
  <si>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</si>
  <si>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</si>
  <si>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</si>
  <si>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</si>
  <si>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</si>
  <si>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</si>
  <si>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</si>
  <si>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</si>
  <si>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</si>
  <si>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</si>
  <si>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</si>
  <si>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</si>
  <si>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</si>
  <si>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</si>
  <si>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</si>
  <si>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</si>
  <si>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</si>
  <si>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</si>
  <si>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</si>
  <si>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</si>
  <si>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</si>
  <si>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</si>
  <si>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</si>
  <si>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</si>
  <si>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</si>
  <si>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</si>
  <si>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</si>
  <si>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</si>
  <si>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</si>
  <si>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</si>
  <si>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</si>
  <si>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</si>
  <si>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</si>
  <si>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</si>
  <si>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</si>
  <si>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</si>
  <si>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</si>
  <si>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</si>
  <si>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</si>
  <si>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</si>
  <si>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</si>
  <si>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</si>
  <si>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</si>
  <si>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</si>
  <si>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</si>
  <si>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</si>
  <si>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</si>
  <si>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</si>
  <si>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</si>
  <si>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</si>
  <si>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</si>
  <si>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</si>
  <si>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</si>
  <si>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</si>
  <si>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</si>
  <si>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</si>
  <si>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</si>
  <si>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</si>
  <si>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</si>
  <si>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</si>
  <si>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</si>
  <si>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</si>
  <si>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</si>
  <si>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</si>
  <si>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</si>
  <si>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</si>
  <si>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</si>
  <si>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</si>
  <si>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</si>
  <si>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</si>
  <si>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</si>
  <si>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</si>
  <si>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</si>
  <si>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</si>
  <si>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</si>
  <si>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</si>
  <si>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</si>
  <si>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</si>
  <si>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</si>
  <si>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</si>
  <si>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</si>
  <si>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</si>
  <si>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</si>
  <si>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</si>
  <si>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</si>
  <si>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</si>
  <si>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</si>
  <si>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</si>
  <si>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</si>
  <si>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</si>
  <si>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</si>
  <si>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</si>
  <si>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</si>
  <si>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</si>
  <si>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</si>
  <si>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</si>
  <si>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</si>
  <si>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</si>
  <si>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</si>
  <si>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</si>
  <si>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</si>
  <si>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</si>
  <si>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</si>
  <si>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</si>
  <si>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</si>
  <si>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</si>
  <si>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</si>
  <si>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</si>
  <si>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</si>
  <si>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</si>
  <si>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</si>
  <si>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</si>
  <si>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</si>
  <si>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</si>
  <si>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</si>
  <si>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</si>
  <si>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</si>
  <si>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</si>
  <si>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</si>
  <si>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</si>
  <si>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</si>
  <si>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</si>
  <si>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</si>
  <si>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</si>
  <si>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</si>
  <si>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</si>
  <si>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</si>
  <si>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</si>
  <si>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</si>
  <si>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</si>
  <si>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</si>
  <si>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</si>
  <si>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</si>
  <si>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</si>
  <si>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</si>
  <si>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</si>
  <si>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</si>
  <si>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</si>
  <si>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</si>
  <si>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</si>
  <si>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</si>
  <si>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</si>
  <si>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</si>
  <si>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</si>
  <si>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</si>
  <si>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</si>
  <si>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</si>
  <si>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</si>
  <si>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</si>
  <si>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</si>
  <si>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</si>
  <si>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</si>
  <si>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</si>
  <si>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</si>
  <si>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</si>
  <si>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</si>
  <si>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</si>
  <si>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</si>
  <si>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</si>
  <si>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</si>
  <si>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</si>
  <si>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</si>
  <si>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</si>
  <si>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</si>
  <si>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</si>
  <si>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</si>
  <si>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</si>
  <si>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</si>
  <si>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</si>
  <si>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</si>
  <si>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</si>
  <si>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</si>
  <si>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</si>
  <si>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</si>
  <si>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</si>
  <si>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</si>
  <si>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</si>
  <si>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</si>
  <si>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</si>
  <si>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</si>
  <si>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</si>
  <si>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</si>
  <si>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</si>
  <si>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</si>
  <si>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</si>
  <si>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</si>
  <si>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</si>
  <si>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</si>
  <si>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</si>
  <si>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</si>
  <si>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</si>
  <si>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</si>
  <si>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</si>
  <si>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</si>
  <si>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</si>
  <si>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</si>
  <si>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</si>
  <si>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</si>
  <si>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</si>
  <si>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</si>
  <si>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</si>
  <si>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</si>
  <si>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</si>
  <si>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</si>
  <si>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</si>
  <si>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</si>
  <si>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</si>
  <si>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</si>
  <si>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</si>
  <si>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</si>
  <si>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</si>
  <si>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</si>
  <si>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</si>
  <si>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</si>
  <si>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</si>
  <si>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</si>
  <si>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</si>
  <si>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</si>
  <si>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</si>
  <si>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</si>
  <si>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</si>
  <si>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</si>
  <si>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</si>
  <si>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</si>
  <si>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</si>
  <si>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</si>
  <si>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</si>
  <si>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</si>
  <si>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</si>
  <si>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</si>
  <si>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</si>
  <si>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</si>
  <si>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</si>
  <si>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</si>
  <si>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</si>
  <si>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</si>
  <si>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</si>
  <si>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</si>
  <si>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</si>
  <si>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</si>
  <si>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</si>
  <si>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</si>
  <si>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</si>
  <si>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</si>
  <si>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</si>
  <si>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</si>
  <si>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</si>
  <si>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</si>
  <si>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</si>
  <si>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</si>
  <si>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</si>
  <si>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</si>
  <si>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</si>
  <si>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</si>
  <si>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</si>
  <si>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</si>
  <si>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</si>
  <si>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</si>
  <si>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</si>
  <si>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</si>
  <si>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</si>
  <si>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</si>
  <si>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</si>
  <si>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</si>
  <si>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</si>
  <si>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</si>
  <si>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</si>
  <si>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</si>
  <si>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</si>
  <si>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</si>
  <si>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</si>
  <si>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</si>
  <si>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</si>
  <si>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</si>
  <si>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</si>
  <si>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</si>
  <si>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</si>
  <si>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</si>
  <si>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</si>
  <si>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</si>
  <si>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</si>
  <si>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</si>
  <si>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</si>
  <si>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</si>
  <si>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</si>
  <si>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</si>
  <si>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</si>
  <si>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</si>
  <si>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</si>
  <si>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</si>
  <si>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</si>
  <si>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</si>
  <si>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</si>
  <si>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</si>
  <si>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</si>
  <si>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</si>
  <si>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</si>
  <si>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</si>
  <si>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</si>
  <si>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</si>
  <si>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</si>
  <si>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</si>
  <si>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</si>
  <si>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</si>
  <si>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</si>
  <si>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</si>
  <si>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</si>
  <si>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</si>
  <si>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</si>
  <si>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</si>
  <si>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</si>
  <si>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</si>
  <si>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</si>
  <si>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</si>
  <si>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</si>
  <si>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</si>
  <si>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</si>
  <si>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</si>
  <si>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</si>
  <si>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</si>
  <si>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</si>
  <si>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</si>
  <si>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</si>
  <si>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</si>
  <si>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</si>
  <si>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</si>
  <si>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</si>
  <si>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</si>
  <si>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</si>
  <si>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</si>
  <si>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</si>
  <si>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</si>
  <si>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</si>
  <si>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</si>
  <si>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</si>
  <si>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</si>
  <si>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</si>
  <si>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</si>
  <si>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</si>
  <si>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</si>
  <si>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</si>
  <si>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</si>
  <si>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</si>
  <si>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</si>
  <si>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</si>
  <si>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</si>
  <si>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</si>
  <si>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</si>
  <si>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</si>
  <si>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</si>
  <si>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</si>
  <si>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</si>
  <si>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</si>
  <si>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</si>
  <si>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</si>
  <si>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</si>
  <si>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</si>
  <si>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</si>
  <si>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</si>
  <si>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</si>
  <si>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</si>
  <si>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</si>
  <si>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</si>
  <si>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</si>
  <si>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</si>
  <si>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</si>
  <si>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</si>
  <si>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</si>
  <si>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</si>
  <si>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</si>
  <si>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</si>
  <si>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</si>
  <si>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</si>
  <si>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</si>
  <si>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</si>
  <si>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</si>
  <si>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</si>
  <si>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</si>
  <si>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</si>
  <si>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</si>
  <si>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</si>
  <si>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</si>
  <si>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</si>
  <si>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</si>
  <si>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</si>
  <si>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</si>
  <si>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</si>
  <si>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</si>
  <si>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</si>
  <si>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</si>
  <si>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</si>
  <si>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</si>
  <si>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</si>
  <si>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</si>
  <si>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</si>
  <si>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</si>
  <si>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</si>
  <si>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</si>
  <si>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</si>
  <si>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</si>
  <si>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</si>
  <si>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</si>
  <si>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</si>
  <si>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</si>
  <si>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</si>
  <si>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</si>
  <si>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</si>
  <si>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</si>
  <si>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</si>
  <si>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</si>
  <si>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</si>
  <si>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</si>
  <si>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</si>
  <si>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</si>
  <si>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</si>
  <si>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</si>
  <si>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</si>
  <si>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</si>
  <si>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</si>
  <si>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</si>
  <si>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</si>
  <si>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</si>
  <si>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</si>
  <si>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</si>
  <si>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</si>
  <si>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</si>
  <si>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</si>
  <si>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</si>
  <si>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</si>
  <si>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</si>
  <si>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</si>
  <si>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</si>
  <si>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</si>
  <si>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</si>
  <si>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</si>
  <si>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</si>
  <si>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</si>
  <si>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</si>
  <si>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</si>
  <si>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</si>
  <si>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</si>
  <si>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</si>
  <si>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</si>
  <si>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</si>
  <si>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</si>
  <si>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</si>
  <si>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</si>
  <si>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</si>
  <si>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</si>
  <si>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</si>
  <si>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</si>
  <si>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</si>
  <si>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</si>
  <si>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</si>
  <si>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</si>
  <si>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</si>
  <si>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</si>
  <si>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</si>
  <si>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</si>
  <si>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</si>
  <si>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</si>
  <si>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</si>
  <si>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</si>
  <si>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</si>
  <si>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</si>
  <si>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</si>
  <si>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</si>
  <si>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</si>
  <si>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</si>
  <si>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</si>
  <si>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</si>
  <si>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</si>
  <si>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</si>
  <si>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</si>
  <si>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</si>
  <si>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</si>
  <si>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</si>
  <si>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</si>
  <si>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</si>
  <si>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</si>
  <si>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</si>
  <si>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</si>
  <si>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</si>
  <si>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</si>
  <si>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</si>
  <si>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</si>
  <si>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</si>
  <si>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</si>
  <si>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</si>
  <si>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</si>
  <si>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</si>
  <si>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</si>
  <si>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</si>
  <si>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</si>
  <si>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</si>
  <si>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</si>
  <si>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</si>
  <si>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</si>
  <si>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</si>
  <si>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</si>
  <si>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</si>
  <si>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</si>
  <si>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</si>
  <si>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</si>
  <si>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</si>
  <si>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</si>
  <si>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</si>
  <si>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</si>
  <si>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</si>
  <si>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</si>
  <si>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</si>
  <si>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</si>
  <si>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</si>
  <si>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</si>
  <si>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</si>
  <si>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</si>
  <si>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</si>
  <si>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</si>
  <si>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</si>
  <si>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</si>
  <si>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</si>
  <si>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</si>
  <si>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</si>
  <si>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</si>
  <si>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</si>
  <si>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</si>
  <si>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</si>
  <si>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</si>
  <si>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</si>
  <si>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</si>
  <si>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</si>
  <si>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</si>
  <si>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</si>
  <si>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</si>
  <si>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</si>
  <si>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</si>
  <si>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</si>
  <si>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</si>
  <si>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</si>
  <si>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</si>
  <si>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</si>
  <si>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</si>
  <si>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</si>
  <si>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</si>
  <si>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</si>
  <si>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</si>
  <si>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</si>
  <si>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</si>
  <si>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</si>
  <si>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</si>
  <si>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</si>
  <si>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</si>
  <si>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</si>
  <si>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</si>
  <si>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</si>
  <si>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</si>
  <si>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</si>
  <si>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</si>
  <si>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</si>
  <si>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</si>
  <si>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</si>
  <si>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</si>
  <si>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</si>
  <si>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</si>
  <si>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</si>
  <si>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</si>
  <si>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</si>
  <si>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</si>
  <si>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</si>
  <si>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</si>
  <si>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</si>
  <si>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</si>
  <si>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</si>
  <si>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</si>
  <si>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</si>
  <si>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</si>
  <si>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</si>
  <si>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</si>
  <si>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</si>
  <si>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</si>
  <si>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</si>
  <si>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</si>
  <si>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</si>
  <si>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</si>
  <si>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</si>
  <si>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</si>
  <si>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</si>
  <si>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</si>
  <si>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</si>
  <si>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</si>
  <si>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</si>
  <si>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</si>
  <si>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</si>
  <si>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</si>
  <si>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</si>
  <si>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</si>
  <si>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</si>
  <si>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</si>
  <si>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</si>
  <si>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</si>
  <si>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</si>
  <si>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</si>
  <si>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</si>
  <si>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</si>
  <si>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</si>
  <si>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</si>
  <si>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</si>
  <si>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</si>
  <si>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</si>
  <si>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</si>
  <si>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</si>
  <si>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</si>
  <si>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</si>
  <si>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</si>
  <si>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</si>
  <si>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</si>
  <si>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</si>
  <si>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</si>
  <si>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</si>
  <si>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</si>
  <si>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</si>
  <si>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</si>
  <si>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</si>
  <si>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</si>
  <si>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</si>
  <si>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</si>
  <si>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</si>
  <si>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</si>
  <si>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</si>
  <si>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</si>
  <si>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</si>
  <si>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</si>
  <si>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</si>
  <si>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</si>
  <si>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</si>
  <si>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</si>
  <si>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</si>
  <si>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</si>
  <si>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</si>
  <si>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</si>
  <si>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</si>
  <si>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</si>
  <si>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</si>
  <si>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</si>
  <si>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</si>
  <si>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</si>
  <si>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</si>
  <si>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</si>
  <si>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</si>
  <si>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</si>
  <si>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</si>
  <si>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</si>
  <si>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</si>
  <si>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</si>
  <si>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</si>
  <si>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</si>
  <si>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</si>
  <si>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</si>
  <si>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</si>
  <si>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</si>
  <si>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</si>
  <si>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</si>
  <si>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</si>
  <si>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</si>
  <si>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</si>
  <si>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</si>
  <si>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</si>
  <si>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</si>
  <si>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</si>
  <si>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</si>
  <si>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</si>
  <si>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</si>
  <si>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</si>
  <si>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</si>
  <si>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</si>
  <si>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</si>
  <si>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</si>
  <si>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</si>
  <si>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</si>
  <si>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</si>
  <si>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</si>
  <si>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</si>
  <si>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</si>
  <si>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</si>
  <si>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</si>
  <si>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</si>
  <si>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</si>
  <si>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</si>
  <si>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</si>
  <si>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</si>
  <si>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</si>
  <si>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</si>
  <si>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</si>
  <si>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</si>
  <si>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</si>
  <si>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</si>
  <si>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</si>
  <si>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</si>
  <si>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</si>
  <si>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</si>
  <si>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</si>
  <si>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</si>
  <si>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</si>
  <si>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</si>
  <si>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</si>
  <si>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</si>
  <si>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</si>
  <si>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</si>
  <si>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</si>
  <si>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</si>
  <si>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</si>
  <si>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</si>
  <si>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</si>
  <si>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</si>
  <si>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</si>
  <si>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</si>
  <si>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</si>
  <si>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</si>
  <si>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</si>
  <si>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</si>
  <si>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</si>
  <si>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</si>
  <si>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</si>
  <si>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</si>
  <si>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</si>
  <si>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</si>
  <si>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</si>
  <si>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</si>
  <si>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</si>
  <si>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</si>
  <si>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</si>
  <si>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</si>
  <si>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</si>
  <si>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</si>
  <si>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</si>
  <si>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</si>
  <si>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</si>
  <si>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</si>
  <si>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</si>
  <si>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</si>
  <si>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</si>
  <si>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</si>
  <si>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</si>
  <si>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</si>
  <si>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</si>
  <si>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</si>
  <si>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</si>
  <si>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</si>
  <si>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</si>
  <si>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</si>
  <si>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</si>
  <si>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</si>
  <si>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</si>
  <si>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</si>
  <si>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</si>
  <si>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</si>
  <si>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</si>
  <si>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</si>
  <si>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</si>
  <si>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</si>
  <si>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</si>
  <si>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</si>
  <si>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</si>
  <si>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</si>
  <si>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</si>
  <si>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</si>
  <si>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</si>
  <si>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</si>
  <si>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</si>
  <si>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</si>
  <si>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</si>
  <si>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</si>
  <si>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</si>
  <si>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</si>
  <si>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</si>
  <si>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</si>
  <si>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</si>
  <si>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</si>
  <si>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</si>
  <si>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</si>
  <si>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</si>
  <si>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</si>
  <si>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</si>
  <si>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</si>
  <si>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</si>
  <si>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</si>
  <si>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</si>
  <si>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</si>
  <si>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</si>
  <si>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</si>
  <si>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</si>
  <si>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</si>
  <si>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</si>
  <si>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</si>
  <si>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</si>
  <si>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</si>
  <si>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</si>
  <si>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</si>
  <si>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</si>
  <si>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</si>
  <si>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</si>
  <si>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</si>
  <si>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</si>
  <si>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</si>
  <si>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</si>
  <si>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</si>
  <si>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</si>
  <si>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</si>
  <si>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</si>
  <si>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</si>
  <si>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</si>
  <si>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</si>
  <si>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</si>
  <si>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</si>
  <si>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</si>
  <si>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</si>
  <si>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</si>
  <si>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</si>
  <si>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</si>
  <si>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</si>
  <si>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</si>
  <si>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</si>
  <si>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</si>
  <si>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</si>
  <si>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</si>
  <si>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</si>
  <si>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</si>
  <si>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</si>
  <si>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</si>
  <si>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</si>
  <si>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</si>
  <si>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</si>
  <si>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</si>
  <si>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</si>
  <si>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</si>
  <si>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</si>
  <si>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</si>
  <si>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</si>
  <si>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</si>
  <si>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</si>
  <si>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</si>
  <si>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</si>
  <si>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</si>
  <si>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</si>
  <si>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</si>
  <si>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</si>
  <si>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</si>
  <si>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</si>
  <si>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</si>
  <si>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</si>
  <si>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</si>
  <si>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</si>
  <si>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</si>
  <si>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</si>
  <si>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</si>
  <si>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</si>
  <si>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</si>
  <si>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</si>
  <si>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</si>
  <si>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</si>
  <si>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</si>
  <si>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</si>
  <si>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</si>
  <si>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</si>
  <si>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</si>
  <si>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</si>
  <si>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</si>
  <si>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</si>
  <si>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</si>
  <si>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</si>
  <si>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</si>
  <si>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</si>
  <si>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</si>
  <si>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</si>
  <si>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</si>
  <si>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</si>
  <si>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</si>
  <si>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</si>
  <si>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</si>
  <si>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</si>
  <si>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</si>
  <si>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</si>
  <si>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</si>
  <si>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</si>
  <si>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</si>
  <si>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</si>
  <si>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</si>
  <si>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</si>
  <si>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</si>
  <si>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</si>
  <si>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</si>
  <si>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</si>
  <si>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</si>
  <si>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</si>
  <si>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</si>
  <si>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</si>
  <si>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</si>
  <si>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</si>
  <si>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</si>
  <si>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</si>
  <si>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</si>
  <si>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</si>
  <si>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</si>
  <si>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</si>
  <si>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</si>
  <si>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</si>
  <si>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</si>
  <si>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</si>
  <si>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</si>
  <si>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</si>
  <si>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</si>
  <si>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</si>
  <si>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</si>
  <si>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</si>
  <si>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</si>
  <si>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</si>
  <si>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</si>
  <si>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</si>
  <si>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</si>
  <si>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</si>
  <si>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</si>
  <si>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</si>
  <si>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</si>
  <si>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</si>
  <si>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</si>
  <si>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</si>
  <si>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</si>
  <si>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</si>
  <si>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</si>
  <si>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</si>
  <si>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</si>
  <si>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</si>
  <si>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</si>
  <si>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</si>
  <si>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</si>
  <si>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</si>
  <si>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</si>
  <si>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</si>
  <si>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</si>
  <si>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</si>
  <si>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</si>
  <si>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</si>
  <si>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</si>
  <si>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</si>
  <si>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</si>
  <si>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</si>
  <si>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</si>
  <si>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</si>
  <si>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</si>
  <si>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</si>
  <si>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</si>
  <si>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</si>
  <si>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</si>
  <si>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</si>
  <si>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</si>
  <si>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</si>
  <si>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</si>
  <si>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</si>
  <si>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</si>
  <si>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</si>
  <si>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</si>
  <si>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</si>
  <si>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</si>
  <si>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</si>
  <si>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</si>
  <si>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</si>
  <si>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</si>
  <si>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</si>
  <si>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</si>
  <si>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</si>
  <si>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</si>
  <si>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</si>
  <si>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</si>
  <si>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</si>
  <si>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</si>
  <si>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</si>
  <si>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</si>
  <si>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</si>
  <si>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</si>
  <si>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</si>
  <si>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</si>
  <si>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</si>
  <si>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</si>
  <si>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</si>
  <si>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</si>
  <si>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</si>
  <si>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</si>
  <si>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</si>
  <si>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</si>
  <si>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</si>
  <si>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</si>
  <si>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</si>
  <si>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</si>
  <si>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</si>
  <si>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</si>
  <si>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</si>
  <si>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</si>
  <si>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</si>
  <si>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</si>
  <si>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</si>
  <si>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</si>
  <si>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</si>
  <si>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</si>
  <si>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</si>
  <si>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</si>
  <si>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</si>
  <si>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</si>
  <si>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</si>
  <si>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</si>
  <si>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</si>
  <si>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</si>
  <si>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</si>
  <si>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</si>
  <si>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</si>
  <si>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</si>
  <si>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</si>
  <si>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</si>
  <si>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</si>
  <si>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</si>
  <si>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</si>
  <si>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</si>
  <si>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</si>
  <si>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</si>
  <si>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</si>
  <si>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</si>
  <si>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</si>
  <si>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</si>
  <si>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</si>
  <si>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</si>
  <si>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</si>
  <si>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</si>
  <si>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</si>
  <si>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</si>
  <si>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</si>
  <si>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</si>
  <si>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</si>
  <si>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</si>
  <si>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</si>
  <si>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</si>
  <si>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</si>
  <si>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</si>
  <si>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</si>
  <si>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</si>
  <si>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</si>
  <si>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</si>
  <si>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</si>
  <si>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</si>
  <si>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</si>
  <si>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</si>
  <si>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</si>
  <si>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</si>
  <si>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</si>
  <si>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</si>
  <si>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</si>
  <si>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</si>
  <si>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</si>
  <si>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</si>
  <si>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</si>
  <si>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</si>
  <si>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</si>
  <si>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</si>
  <si>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</si>
  <si>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</si>
  <si>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</si>
  <si>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</si>
  <si>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</si>
  <si>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</si>
  <si>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</si>
  <si>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</si>
  <si>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</si>
  <si>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</si>
  <si>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</si>
  <si>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</si>
  <si>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</si>
  <si>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</si>
  <si>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</si>
  <si>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</si>
  <si>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</si>
  <si>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</si>
  <si>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</si>
  <si>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</si>
  <si>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</si>
  <si>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</si>
  <si>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</si>
  <si>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</si>
  <si>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</si>
  <si>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</si>
  <si>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</si>
  <si>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</si>
  <si>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</si>
  <si>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</si>
  <si>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</si>
  <si>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</si>
  <si>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</si>
  <si>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</si>
  <si>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</si>
  <si>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</si>
  <si>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</si>
  <si>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</si>
  <si>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</si>
  <si>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</si>
  <si>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</si>
  <si>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</si>
  <si>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</si>
  <si>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</si>
  <si>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</si>
  <si>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</si>
  <si>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</si>
  <si>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</si>
  <si>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</si>
  <si>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</si>
  <si>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</si>
  <si>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</si>
  <si>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</si>
  <si>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</si>
  <si>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</si>
  <si>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</si>
  <si>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</si>
  <si>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</si>
  <si>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</si>
  <si>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</si>
  <si>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</si>
  <si>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</si>
  <si>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</si>
  <si>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</si>
  <si>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</si>
  <si>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</si>
  <si>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</si>
  <si>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</si>
  <si>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</si>
  <si>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</si>
  <si>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</si>
  <si>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</si>
  <si>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</si>
  <si>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</si>
  <si>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</si>
  <si>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</si>
  <si>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</si>
  <si>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</si>
  <si>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</si>
  <si>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</si>
  <si>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</si>
  <si>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</si>
  <si>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</si>
  <si>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</si>
  <si>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</si>
  <si>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</si>
  <si>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</si>
  <si>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</si>
  <si>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</si>
  <si>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</si>
  <si>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</si>
  <si>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</si>
  <si>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</si>
  <si>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</si>
  <si>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</si>
  <si>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</si>
  <si>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</si>
  <si>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</si>
  <si>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</si>
  <si>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</si>
  <si>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</si>
  <si>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</si>
  <si>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</si>
  <si>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</si>
  <si>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</si>
  <si>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</si>
  <si>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</si>
  <si>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</si>
  <si>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</si>
  <si>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</si>
  <si>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</si>
  <si>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</si>
  <si>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</si>
  <si>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</si>
  <si>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</si>
  <si>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</si>
  <si>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</si>
  <si>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</si>
  <si>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</si>
  <si>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</si>
  <si>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</si>
  <si>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</si>
  <si>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</si>
  <si>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</si>
  <si>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</si>
  <si>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</si>
  <si>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</si>
  <si>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</si>
  <si>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</si>
  <si>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</si>
  <si>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</si>
  <si>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</si>
  <si>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</si>
  <si>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</si>
  <si>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</si>
  <si>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</si>
  <si>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</si>
  <si>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</si>
  <si>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</si>
  <si>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</si>
  <si>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</si>
  <si>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</si>
  <si>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</si>
  <si>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</si>
  <si>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</si>
  <si>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</si>
  <si>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</si>
  <si>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</si>
  <si>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</si>
  <si>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</si>
  <si>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</si>
  <si>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</si>
  <si>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</si>
  <si>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</si>
  <si>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</si>
  <si>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</si>
  <si>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</si>
  <si>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</si>
  <si>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</si>
  <si>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</si>
  <si>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</si>
  <si>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</si>
  <si>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</si>
  <si>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</si>
  <si>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</si>
  <si>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</si>
  <si>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</si>
  <si>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</si>
  <si>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</si>
  <si>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</si>
  <si>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</si>
  <si>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</si>
  <si>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</si>
  <si>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</si>
  <si>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</si>
  <si>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</si>
  <si>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</si>
  <si>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</si>
  <si>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</si>
  <si>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</si>
  <si>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</si>
  <si>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</si>
  <si>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</si>
  <si>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</si>
  <si>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</si>
  <si>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</si>
  <si>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</si>
  <si>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</si>
  <si>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</si>
  <si>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</si>
  <si>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</si>
  <si>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</si>
  <si>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</si>
  <si>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</si>
  <si>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</si>
  <si>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</si>
  <si>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</si>
  <si>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</si>
  <si>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</si>
  <si>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</si>
  <si>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</si>
  <si>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</si>
  <si>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</si>
  <si>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</si>
  <si>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</si>
  <si>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</si>
  <si>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</si>
  <si>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</si>
  <si>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</si>
  <si>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</si>
  <si>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</si>
  <si>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</si>
  <si>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</si>
  <si>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</si>
  <si>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</si>
  <si>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</si>
  <si>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</si>
  <si>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</si>
  <si>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</si>
  <si>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</si>
  <si>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</si>
  <si>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</si>
  <si>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</si>
  <si>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</si>
  <si>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</si>
  <si>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</si>
  <si>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</si>
  <si>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</si>
  <si>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</si>
  <si>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</si>
  <si>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</si>
  <si>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</si>
  <si>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</si>
  <si>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</si>
  <si>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</si>
  <si>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</si>
  <si>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</si>
  <si>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</si>
  <si>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</si>
  <si>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</si>
  <si>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</si>
  <si>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</si>
  <si>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</si>
  <si>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</si>
  <si>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</si>
  <si>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</si>
  <si>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</si>
  <si>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</si>
  <si>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</si>
  <si>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</si>
  <si>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</si>
  <si>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</si>
  <si>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</si>
  <si>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</si>
  <si>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</si>
  <si>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</si>
  <si>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</si>
  <si>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</si>
  <si>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</si>
  <si>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</si>
  <si>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</si>
  <si>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</si>
  <si>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</si>
  <si>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</si>
  <si>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</si>
  <si>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</si>
  <si>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</si>
  <si>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</si>
  <si>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</si>
  <si>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</si>
  <si>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</si>
  <si>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</si>
  <si>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</si>
  <si>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</si>
  <si>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</si>
  <si>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</si>
  <si>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</si>
  <si>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</si>
  <si>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</si>
  <si>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</si>
  <si>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</si>
  <si>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</si>
  <si>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</si>
  <si>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</si>
  <si>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</si>
  <si>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</si>
  <si>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</si>
  <si>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</si>
  <si>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</si>
  <si>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</si>
  <si>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</si>
  <si>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</si>
  <si>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</si>
  <si>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</si>
  <si>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</si>
  <si>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</si>
  <si>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</si>
  <si>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</si>
  <si>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</si>
  <si>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</si>
  <si>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</si>
  <si>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</si>
  <si>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</si>
  <si>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</si>
  <si>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</si>
  <si>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</si>
  <si>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</si>
  <si>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</si>
  <si>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</si>
  <si>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</si>
  <si>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</si>
  <si>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</si>
  <si>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</si>
  <si>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</si>
  <si>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</si>
  <si>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</si>
  <si>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</si>
  <si>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</si>
  <si>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</si>
  <si>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</si>
  <si>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</si>
  <si>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</si>
  <si>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</si>
  <si>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</si>
  <si>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</si>
  <si>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</si>
  <si>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</si>
  <si>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</si>
  <si>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</si>
  <si>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</si>
  <si>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</si>
  <si>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</si>
  <si>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</si>
  <si>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</si>
  <si>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</si>
  <si>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</si>
  <si>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</si>
  <si>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</si>
  <si>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</si>
  <si>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</si>
  <si>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</si>
  <si>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</si>
  <si>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</si>
  <si>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</si>
  <si>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</si>
  <si>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</si>
  <si>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</si>
  <si>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</si>
  <si>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</si>
  <si>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</si>
  <si>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</si>
  <si>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</si>
  <si>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</si>
  <si>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</si>
  <si>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</si>
  <si>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</si>
  <si>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</si>
  <si>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</si>
  <si>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</si>
  <si>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</si>
  <si>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</si>
  <si>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</si>
  <si>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</si>
  <si>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</si>
  <si>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</si>
  <si>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</si>
  <si>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</si>
  <si>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</si>
  <si>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</si>
  <si>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</si>
  <si>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</si>
  <si>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</si>
  <si>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</si>
  <si>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</si>
  <si>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</si>
  <si>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</si>
  <si>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</si>
  <si>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</si>
  <si>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</si>
  <si>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</si>
  <si>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</si>
  <si>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</si>
  <si>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</si>
  <si>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</si>
  <si>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</si>
  <si>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</si>
  <si>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</si>
  <si>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</si>
  <si>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</si>
  <si>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</si>
  <si>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</si>
  <si>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</si>
  <si>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</si>
  <si>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</si>
  <si>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</si>
  <si>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</si>
  <si>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</si>
  <si>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</si>
  <si>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</si>
  <si>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</si>
  <si>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</si>
  <si>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</si>
  <si>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</si>
  <si>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</si>
  <si>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</si>
  <si>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</si>
  <si>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</si>
  <si>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</si>
  <si>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</si>
  <si>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</si>
  <si>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</si>
  <si>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</si>
  <si>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</si>
  <si>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</si>
  <si>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</si>
  <si>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</si>
  <si>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</si>
  <si>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</si>
  <si>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</si>
  <si>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</si>
  <si>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</si>
  <si>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</si>
  <si>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</si>
  <si>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</si>
  <si>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</si>
  <si>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</si>
  <si>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</si>
  <si>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</si>
  <si>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</si>
  <si>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</si>
  <si>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</si>
  <si>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</si>
  <si>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</si>
  <si>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</si>
  <si>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</si>
  <si>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</si>
  <si>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</si>
  <si>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</si>
  <si>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</si>
  <si>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</si>
  <si>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</si>
  <si>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</si>
  <si>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</si>
  <si>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</si>
  <si>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</si>
  <si>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</si>
  <si>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</si>
  <si>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</si>
  <si>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</si>
  <si>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</si>
  <si>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</si>
  <si>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</si>
  <si>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</si>
  <si>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</si>
  <si>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</si>
  <si>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</si>
  <si>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</si>
  <si>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</si>
  <si>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</si>
  <si>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</si>
  <si>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</si>
  <si>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</si>
  <si>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</si>
  <si>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</si>
  <si>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</si>
  <si>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</si>
  <si>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</si>
  <si>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</si>
  <si>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</si>
  <si>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</si>
  <si>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</si>
  <si>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</si>
  <si>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</si>
  <si>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</si>
  <si>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</si>
  <si>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</si>
  <si>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</si>
  <si>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</si>
  <si>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</si>
  <si>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</si>
  <si>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</si>
  <si>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</si>
  <si>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</si>
  <si>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</si>
  <si>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</si>
  <si>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</si>
  <si>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</si>
  <si>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</si>
  <si>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</si>
  <si>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</si>
  <si>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</si>
  <si>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</si>
  <si>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</si>
  <si>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</si>
  <si>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</si>
  <si>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</si>
  <si>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</si>
  <si>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</si>
  <si>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</si>
  <si>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</si>
  <si>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</si>
  <si>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</si>
  <si>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</si>
  <si>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</si>
  <si>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</si>
  <si>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</si>
  <si>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</si>
  <si>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</si>
  <si>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</si>
  <si>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</si>
  <si>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</si>
  <si>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</si>
  <si>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</si>
  <si>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</si>
  <si>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</si>
  <si>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</si>
  <si>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</si>
  <si>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</si>
  <si>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</si>
  <si>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</si>
  <si>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</si>
  <si>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</si>
  <si>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</si>
  <si>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</si>
  <si>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</si>
  <si>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</si>
  <si>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</si>
  <si>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</si>
  <si>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</si>
  <si>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</si>
  <si>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</si>
  <si>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</si>
  <si>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</si>
  <si>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</si>
  <si>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</si>
  <si>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</si>
  <si>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</si>
  <si>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</si>
  <si>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</si>
  <si>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</si>
  <si>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</si>
  <si>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</si>
  <si>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</si>
  <si>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</si>
  <si>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</si>
  <si>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</si>
  <si>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</si>
  <si>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</si>
  <si>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</si>
  <si>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</si>
  <si>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</si>
  <si>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</si>
  <si>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</si>
  <si>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</si>
  <si>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</si>
  <si>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</si>
  <si>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</si>
  <si>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</si>
  <si>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</si>
  <si>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</si>
  <si>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</si>
  <si>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</si>
  <si>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</si>
  <si>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</si>
  <si>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</si>
  <si>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</si>
  <si>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</si>
  <si>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</si>
  <si>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</si>
  <si>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</si>
  <si>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</si>
  <si>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</si>
  <si>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</si>
  <si>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</si>
  <si>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</si>
  <si>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</si>
  <si>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</si>
  <si>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</si>
  <si>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</si>
  <si>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</si>
  <si>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</si>
  <si>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</si>
  <si>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</si>
  <si>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</si>
  <si>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</si>
  <si>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</si>
  <si>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</si>
  <si>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</si>
  <si>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</si>
  <si>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</si>
  <si>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</si>
  <si>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</si>
  <si>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</si>
  <si>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</si>
  <si>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</si>
  <si>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</si>
  <si>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</si>
  <si>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</si>
  <si>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</si>
  <si>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</si>
  <si>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</si>
  <si>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</si>
  <si>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</si>
  <si>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</si>
  <si>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</si>
  <si>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</si>
  <si>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</si>
  <si>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</si>
  <si>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</si>
  <si>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</si>
  <si>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</si>
  <si>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</si>
  <si>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</si>
  <si>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</si>
  <si>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</si>
  <si>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</si>
  <si>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</si>
  <si>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</si>
  <si>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</si>
  <si>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</si>
  <si>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</si>
  <si>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</si>
  <si>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</si>
  <si>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</si>
  <si>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</si>
  <si>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</si>
  <si>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</si>
  <si>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</si>
  <si>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</si>
  <si>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</si>
  <si>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</si>
  <si>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</si>
  <si>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</si>
  <si>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</si>
  <si>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</si>
  <si>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</si>
  <si>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</si>
  <si>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</si>
  <si>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</si>
  <si>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</si>
  <si>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</si>
  <si>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</si>
  <si>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</si>
  <si>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</si>
  <si>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</si>
  <si>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</si>
  <si>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</si>
  <si>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</si>
  <si>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</si>
  <si>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</si>
  <si>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</si>
  <si>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</si>
  <si>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</si>
  <si>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</si>
  <si>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</si>
  <si>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</si>
  <si>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</si>
  <si>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</si>
  <si>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</si>
  <si>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</si>
  <si>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</si>
  <si>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</si>
  <si>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</si>
  <si>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</si>
  <si>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</si>
  <si>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</si>
  <si>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</si>
  <si>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</si>
  <si>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</si>
  <si>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</si>
  <si>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</si>
  <si>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</si>
  <si>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</si>
  <si>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</si>
  <si>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</si>
  <si>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</si>
  <si>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</si>
  <si>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</si>
  <si>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</si>
  <si>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</si>
  <si>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</si>
  <si>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</si>
  <si>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</si>
  <si>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</si>
  <si>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</si>
  <si>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</si>
  <si>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</si>
  <si>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</si>
  <si>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</si>
  <si>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</si>
  <si>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</si>
  <si>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</si>
  <si>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</si>
  <si>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</si>
  <si>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</si>
  <si>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</si>
  <si>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</si>
  <si>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</si>
  <si>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</si>
  <si>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</si>
  <si>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</si>
  <si>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</si>
  <si>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</si>
  <si>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</si>
  <si>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</si>
  <si>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</si>
  <si>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</si>
  <si>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</si>
  <si>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</si>
  <si>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</si>
  <si>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</si>
  <si>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</si>
  <si>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</si>
  <si>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</si>
  <si>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</si>
  <si>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</si>
  <si>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</si>
  <si>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</si>
  <si>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</si>
  <si>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</si>
  <si>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</si>
  <si>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</si>
  <si>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</si>
  <si>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</si>
  <si>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</si>
  <si>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</si>
  <si>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</si>
  <si>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</si>
  <si>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</si>
  <si>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</si>
  <si>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</si>
  <si>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</si>
  <si>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</si>
  <si>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</si>
  <si>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</si>
  <si>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</si>
  <si>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</si>
  <si>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</si>
  <si>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</si>
  <si>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</si>
  <si>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</si>
  <si>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</si>
  <si>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</si>
  <si>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</si>
  <si>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</si>
  <si>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</si>
  <si>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</si>
  <si>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</si>
  <si>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</si>
  <si>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</si>
  <si>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</si>
  <si>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</si>
  <si>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</si>
  <si>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</si>
  <si>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</si>
  <si>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</si>
  <si>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</si>
  <si>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</si>
  <si>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</si>
  <si>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</si>
  <si>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</si>
  <si>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</si>
  <si>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</si>
  <si>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</si>
  <si>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</si>
  <si>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</si>
  <si>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</si>
  <si>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</si>
  <si>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</si>
  <si>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</si>
  <si>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</si>
  <si>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</si>
  <si>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</si>
  <si>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</si>
  <si>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</si>
  <si>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</si>
  <si>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</si>
  <si>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</si>
  <si>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</si>
  <si>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</si>
  <si>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</si>
  <si>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</si>
  <si>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</si>
  <si>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</si>
  <si>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</si>
  <si>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</si>
  <si>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</si>
  <si>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</si>
  <si>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</si>
  <si>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</si>
  <si>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</si>
  <si>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</si>
  <si>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</si>
  <si>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</si>
  <si>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</si>
  <si>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</si>
  <si>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</si>
  <si>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</si>
  <si>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</si>
  <si>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</si>
  <si>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</si>
  <si>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</si>
  <si>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</si>
  <si>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</si>
  <si>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</si>
  <si>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</si>
  <si>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</si>
  <si>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</si>
  <si>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</si>
  <si>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</si>
  <si>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</si>
  <si>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</si>
  <si>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</si>
  <si>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</si>
  <si>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</si>
  <si>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</si>
  <si>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</si>
  <si>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</si>
  <si>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</si>
  <si>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</si>
  <si>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</si>
  <si>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</si>
  <si>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</si>
  <si>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</si>
  <si>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</si>
  <si>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</si>
  <si>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</si>
  <si>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</si>
  <si>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</si>
  <si>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</si>
  <si>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</si>
  <si>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</si>
  <si>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</si>
  <si>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</si>
  <si>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</si>
  <si>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</si>
  <si>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</si>
  <si>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</si>
  <si>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</si>
  <si>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</si>
  <si>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</si>
  <si>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</si>
  <si>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</si>
  <si>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</si>
  <si>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</si>
  <si>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</si>
  <si>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</si>
  <si>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</si>
  <si>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</si>
  <si>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</si>
  <si>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</si>
  <si>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</si>
  <si>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</si>
  <si>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</si>
  <si>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</si>
  <si>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</si>
  <si>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</si>
  <si>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</si>
  <si>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</si>
  <si>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</si>
  <si>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</si>
  <si>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</si>
  <si>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</si>
  <si>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</si>
  <si>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</si>
  <si>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</si>
  <si>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</si>
  <si>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</si>
  <si>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</si>
  <si>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</si>
  <si>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</si>
  <si>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</si>
  <si>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</si>
  <si>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</si>
  <si>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</si>
  <si>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</si>
  <si>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</si>
  <si>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</si>
  <si>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</si>
  <si>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</si>
  <si>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</si>
  <si>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</si>
  <si>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</si>
  <si>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</si>
  <si>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</si>
  <si>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</si>
  <si>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</si>
  <si>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</si>
  <si>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</si>
  <si>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</si>
  <si>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</si>
  <si>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</si>
  <si>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</si>
  <si>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</si>
  <si>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</si>
  <si>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</si>
  <si>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</si>
  <si>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</si>
  <si>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</si>
  <si>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</si>
  <si>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</si>
  <si>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</si>
  <si>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</si>
  <si>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</si>
  <si>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</si>
  <si>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</si>
  <si>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</si>
  <si>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</si>
  <si>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</si>
  <si>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</si>
  <si>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</si>
  <si>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</si>
  <si>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</si>
  <si>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</si>
  <si>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</si>
  <si>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</si>
  <si>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</si>
  <si>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</si>
  <si>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</si>
  <si>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</si>
  <si>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</si>
  <si>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</si>
  <si>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</si>
  <si>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</si>
  <si>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</si>
  <si>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</si>
  <si>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</si>
  <si>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</si>
  <si>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</si>
  <si>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</si>
  <si>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</si>
  <si>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</si>
  <si>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</si>
  <si>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</si>
  <si>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</si>
  <si>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</si>
  <si>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</si>
  <si>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</si>
  <si>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</si>
  <si>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</si>
  <si>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</si>
  <si>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</si>
  <si>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</si>
  <si>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</si>
  <si>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</si>
  <si>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</si>
  <si>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</si>
  <si>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</si>
  <si>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</si>
  <si>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</si>
  <si>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</si>
  <si>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</si>
  <si>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</si>
  <si>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</si>
  <si>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</si>
  <si>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</si>
  <si>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</si>
  <si>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</si>
  <si>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</si>
  <si>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</si>
  <si>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</si>
  <si>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</si>
  <si>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</si>
  <si>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</si>
  <si>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</si>
  <si>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</si>
  <si>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</si>
  <si>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</si>
  <si>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</si>
  <si>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</si>
  <si>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</si>
  <si>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</si>
  <si>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</si>
  <si>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</si>
  <si>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</si>
  <si>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</si>
  <si>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</si>
  <si>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</si>
  <si>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</si>
  <si>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</si>
  <si>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</si>
  <si>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</si>
  <si>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</si>
  <si>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</si>
  <si>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</si>
  <si>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</si>
  <si>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</si>
  <si>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</si>
  <si>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</si>
  <si>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</si>
  <si>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</si>
  <si>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</si>
  <si>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</si>
  <si>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</si>
  <si>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</si>
  <si>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</si>
  <si>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</si>
  <si>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</si>
  <si>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</si>
  <si>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</si>
  <si>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</si>
  <si>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</si>
  <si>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</si>
  <si>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</si>
  <si>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</si>
  <si>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</si>
  <si>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</si>
  <si>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</si>
  <si>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</si>
  <si>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</si>
  <si>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</si>
  <si>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</si>
  <si>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</si>
  <si>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</si>
  <si>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</si>
  <si>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</si>
  <si>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</si>
  <si>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</si>
  <si>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</si>
  <si>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</si>
  <si>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</si>
  <si>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</si>
  <si>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</si>
  <si>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</si>
  <si>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</si>
  <si>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</si>
  <si>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</si>
  <si>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</si>
  <si>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</si>
  <si>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</si>
  <si>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</si>
  <si>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</si>
  <si>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</si>
  <si>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</si>
  <si>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</si>
  <si>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</si>
  <si>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</si>
  <si>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</si>
  <si>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</si>
  <si>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</si>
  <si>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</si>
  <si>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</si>
  <si>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</si>
  <si>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</si>
  <si>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</si>
  <si>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</si>
  <si>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</si>
  <si>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</si>
  <si>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</si>
  <si>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</si>
  <si>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</si>
  <si>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</si>
  <si>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</si>
  <si>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</si>
  <si>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</si>
  <si>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</si>
  <si>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</si>
  <si>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</si>
  <si>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</si>
  <si>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</si>
  <si>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</si>
  <si>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</si>
  <si>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</si>
  <si>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</si>
  <si>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</si>
  <si>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</si>
  <si>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</si>
  <si>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</si>
  <si>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</si>
  <si>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</si>
  <si>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</si>
  <si>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</si>
  <si>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</si>
  <si>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</si>
  <si>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</si>
  <si>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</si>
  <si>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</si>
  <si>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</si>
  <si>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</si>
  <si>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</si>
  <si>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</si>
  <si>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</si>
  <si>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</si>
  <si>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</si>
  <si>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</si>
  <si>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</si>
  <si>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</si>
  <si>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</si>
  <si>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</si>
  <si>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</si>
  <si>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</si>
  <si>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</si>
  <si>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</si>
  <si>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</si>
  <si>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</si>
  <si>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</si>
  <si>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</si>
  <si>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</si>
  <si>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</si>
  <si>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</si>
  <si>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</si>
  <si>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</si>
  <si>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</si>
  <si>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</si>
  <si>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</si>
  <si>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</si>
  <si>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</si>
  <si>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</si>
  <si>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</si>
  <si>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</si>
  <si>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</si>
  <si>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</si>
  <si>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</si>
  <si>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</si>
  <si>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</si>
  <si>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</si>
  <si>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</si>
  <si>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</si>
  <si>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</si>
  <si>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</si>
  <si>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</si>
  <si>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</si>
  <si>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</si>
  <si>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</si>
  <si>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</si>
  <si>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</si>
  <si>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</si>
  <si>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</si>
  <si>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</si>
  <si>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</si>
  <si>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</si>
  <si>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</si>
  <si>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</si>
  <si>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</si>
  <si>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</si>
  <si>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</si>
  <si>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</si>
  <si>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</si>
  <si>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</si>
  <si>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</si>
  <si>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</si>
  <si>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</si>
  <si>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</si>
  <si>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</si>
  <si>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</si>
  <si>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</si>
  <si>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</si>
  <si>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</si>
  <si>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</si>
  <si>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</si>
  <si>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</si>
  <si>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</si>
  <si>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</si>
  <si>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</si>
  <si>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</si>
  <si>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</si>
  <si>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</si>
  <si>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</si>
  <si>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</si>
  <si>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</si>
  <si>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</si>
  <si>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</si>
  <si>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</si>
  <si>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</si>
  <si>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</si>
  <si>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</si>
  <si>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</si>
  <si>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</si>
  <si>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</si>
  <si>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</si>
  <si>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</si>
  <si>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</si>
  <si>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</si>
  <si>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</si>
  <si>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</si>
  <si>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</si>
  <si>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</si>
  <si>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</si>
  <si>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</si>
  <si>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</si>
  <si>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</si>
  <si>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</si>
  <si>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</si>
  <si>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</si>
  <si>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</si>
  <si>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</si>
  <si>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</si>
  <si>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</si>
  <si>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</si>
  <si>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</si>
  <si>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</si>
  <si>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</si>
  <si>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</si>
  <si>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</si>
  <si>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</si>
  <si>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</si>
  <si>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</si>
  <si>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</si>
  <si>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</si>
  <si>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</si>
  <si>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</si>
  <si>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</si>
  <si>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</si>
  <si>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</si>
  <si>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</si>
  <si>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</si>
  <si>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</si>
  <si>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</si>
  <si>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</si>
  <si>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</si>
  <si>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</si>
  <si>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</si>
  <si>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</si>
  <si>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</si>
  <si>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</si>
  <si>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</si>
  <si>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</si>
  <si>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</si>
  <si>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</si>
  <si>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</si>
  <si>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</si>
  <si>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</si>
  <si>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</si>
  <si>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</si>
  <si>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</si>
  <si>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</si>
  <si>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</si>
  <si>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</si>
  <si>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</si>
  <si>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</si>
  <si>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</si>
  <si>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</si>
  <si>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</si>
  <si>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</si>
  <si>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</si>
  <si>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</si>
  <si>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</si>
  <si>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</si>
  <si>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</si>
  <si>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</si>
  <si>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</si>
  <si>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</si>
  <si>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</si>
  <si>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</si>
  <si>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</si>
  <si>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</si>
  <si>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</si>
  <si>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</si>
  <si>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</si>
  <si>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</si>
  <si>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</si>
  <si>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</si>
  <si>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</si>
  <si>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</si>
  <si>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</si>
  <si>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</si>
  <si>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</si>
  <si>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</si>
  <si>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</si>
  <si>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</si>
  <si>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</si>
  <si>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</si>
  <si>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</si>
  <si>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</si>
  <si>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</si>
  <si>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</si>
  <si>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</si>
  <si>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</si>
  <si>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</si>
  <si>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</si>
  <si>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</si>
  <si>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</si>
  <si>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</si>
  <si>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</si>
  <si>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</si>
  <si>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</si>
  <si>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</si>
  <si>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</si>
  <si>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</si>
  <si>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</si>
  <si>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</si>
  <si>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</si>
  <si>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</si>
  <si>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</si>
  <si>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</si>
  <si>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</si>
  <si>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</si>
  <si>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</si>
  <si>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</si>
  <si>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</si>
  <si>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</si>
  <si>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</si>
  <si>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</si>
  <si>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</si>
  <si>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</si>
  <si>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</si>
  <si>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</si>
  <si>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</si>
  <si>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</si>
  <si>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</si>
  <si>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</si>
  <si>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</si>
  <si>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</si>
  <si>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</si>
  <si>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</si>
  <si>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</si>
  <si>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</si>
  <si>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</si>
  <si>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</si>
  <si>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</si>
  <si>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</si>
  <si>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</si>
  <si>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</si>
  <si>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</si>
  <si>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</si>
  <si>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</si>
  <si>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</si>
  <si>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</si>
  <si>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</si>
  <si>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</si>
  <si>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</si>
  <si>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</si>
  <si>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</si>
  <si>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</si>
  <si>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</si>
  <si>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</si>
  <si>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</si>
  <si>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</si>
  <si>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</si>
  <si>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</si>
  <si>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</si>
  <si>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</si>
  <si>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</si>
  <si>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</si>
  <si>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</si>
  <si>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</si>
  <si>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</si>
  <si>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</si>
  <si>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</si>
  <si>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</si>
  <si>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</si>
  <si>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</si>
  <si>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</si>
  <si>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</si>
  <si>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</si>
  <si>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</si>
  <si>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</si>
  <si>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</si>
  <si>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</si>
  <si>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</si>
  <si>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</si>
  <si>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</si>
  <si>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</si>
  <si>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</si>
  <si>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</si>
  <si>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</si>
  <si>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</si>
  <si>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</si>
  <si>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</si>
  <si>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</si>
  <si>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</si>
  <si>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</si>
  <si>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</si>
  <si>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</si>
  <si>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</si>
  <si>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</si>
  <si>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</si>
  <si>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</si>
  <si>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</si>
  <si>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</si>
  <si>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</si>
  <si>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</si>
  <si>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</si>
  <si>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</si>
  <si>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</si>
  <si>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</si>
  <si>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</si>
  <si>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</si>
  <si>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</si>
  <si>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</si>
  <si>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</si>
  <si>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</si>
  <si>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</si>
  <si>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</si>
  <si>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</si>
  <si>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</si>
  <si>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</si>
  <si>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</si>
  <si>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</si>
  <si>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</si>
  <si>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</si>
  <si>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</si>
  <si>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</si>
  <si>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</si>
  <si>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</si>
  <si>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</si>
  <si>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</si>
  <si>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</si>
  <si>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</si>
  <si>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</si>
  <si>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</si>
  <si>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</si>
  <si>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</si>
  <si>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</si>
  <si>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</si>
  <si>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</si>
  <si>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</si>
  <si>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</si>
  <si>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</si>
  <si>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</si>
  <si>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</si>
  <si>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</si>
  <si>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</si>
  <si>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</si>
  <si>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</si>
  <si>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</si>
  <si>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</si>
  <si>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</si>
  <si>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</si>
  <si>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</si>
  <si>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</si>
  <si>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</si>
  <si>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</si>
  <si>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</si>
  <si>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</si>
  <si>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</si>
  <si>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</si>
  <si>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</si>
  <si>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</si>
  <si>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</si>
  <si>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</si>
  <si>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</si>
  <si>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</si>
  <si>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</si>
  <si>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</si>
  <si>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</si>
  <si>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</si>
  <si>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</si>
  <si>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</si>
  <si>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</si>
  <si>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</si>
  <si>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</si>
  <si>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</si>
  <si>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</si>
  <si>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</si>
  <si>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</si>
  <si>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</si>
  <si>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</si>
  <si>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</si>
  <si>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</si>
  <si>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</si>
  <si>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</si>
  <si>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</si>
  <si>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</si>
  <si>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</si>
  <si>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</si>
  <si>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</si>
  <si>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</si>
  <si>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</si>
  <si>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</si>
  <si>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</si>
  <si>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</si>
  <si>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</si>
  <si>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</si>
  <si>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</si>
  <si>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</si>
  <si>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</si>
  <si>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</si>
  <si>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</si>
  <si>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</si>
  <si>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</si>
  <si>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</si>
  <si>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</si>
  <si>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</si>
  <si>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</si>
  <si>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</si>
  <si>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</si>
  <si>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</si>
  <si>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</si>
  <si>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</si>
  <si>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</si>
  <si>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</si>
  <si>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</si>
  <si>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</si>
  <si>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</si>
  <si>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</si>
  <si>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</si>
  <si>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</si>
  <si>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</si>
  <si>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</si>
  <si>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</si>
  <si>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</si>
  <si>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</si>
  <si>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</si>
  <si>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</si>
  <si>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</si>
  <si>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</si>
  <si>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</si>
  <si>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</si>
  <si>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</si>
  <si>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</si>
  <si>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</si>
  <si>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</si>
  <si>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</si>
  <si>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</si>
  <si>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</si>
  <si>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</si>
  <si>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</si>
  <si>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</si>
  <si>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</si>
  <si>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</si>
  <si>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</si>
  <si>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</si>
  <si>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</si>
  <si>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</si>
  <si>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</si>
  <si>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</si>
  <si>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</si>
  <si>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</si>
  <si>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</si>
  <si>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</si>
  <si>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</si>
  <si>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</si>
  <si>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</si>
  <si>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</si>
  <si>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</si>
  <si>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</si>
  <si>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</si>
  <si>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</si>
  <si>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</si>
  <si>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</si>
  <si>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</si>
  <si>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</si>
  <si>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</si>
  <si>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</si>
  <si>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</si>
  <si>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</si>
  <si>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</si>
  <si>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</si>
  <si>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</si>
  <si>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</si>
  <si>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</si>
  <si>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</si>
  <si>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</si>
  <si>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</si>
  <si>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</si>
  <si>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</si>
  <si>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</si>
  <si>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</si>
  <si>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</si>
  <si>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</si>
  <si>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</si>
  <si>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</si>
  <si>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</si>
  <si>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</si>
  <si>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</si>
  <si>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</si>
  <si>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</si>
  <si>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</si>
  <si>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</si>
  <si>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</si>
  <si>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</si>
  <si>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</si>
  <si>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</si>
  <si>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</si>
  <si>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</si>
  <si>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</si>
  <si>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</si>
  <si>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</si>
  <si>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</si>
  <si>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</si>
  <si>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</si>
  <si>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</si>
  <si>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</si>
  <si>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</si>
  <si>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</si>
  <si>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</si>
  <si>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</si>
  <si>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</si>
  <si>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</si>
  <si>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</si>
  <si>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</si>
  <si>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</si>
  <si>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</si>
  <si>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</si>
  <si>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</si>
  <si>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</si>
  <si>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</si>
  <si>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</si>
  <si>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</si>
  <si>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</si>
  <si>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</si>
  <si>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</si>
  <si>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</si>
  <si>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</si>
  <si>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</si>
  <si>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</si>
  <si>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</si>
  <si>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</si>
  <si>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</si>
  <si>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</si>
  <si>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</si>
  <si>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</si>
  <si>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</si>
  <si>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</si>
  <si>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</si>
  <si>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</si>
  <si>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</si>
  <si>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</si>
  <si>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</si>
  <si>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</si>
  <si>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</si>
  <si>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</si>
  <si>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</si>
  <si>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</si>
  <si>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</si>
  <si>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</si>
  <si>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</si>
  <si>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</si>
  <si>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</si>
  <si>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</si>
  <si>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</si>
  <si>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</si>
  <si>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</si>
  <si>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</si>
  <si>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</si>
  <si>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</si>
  <si>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</si>
  <si>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</si>
  <si>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</si>
  <si>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</si>
  <si>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</si>
  <si>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</si>
  <si>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</si>
  <si>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</si>
  <si>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</si>
  <si>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</si>
  <si>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</si>
  <si>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</si>
  <si>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</si>
  <si>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</si>
  <si>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</si>
  <si>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</si>
  <si>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</si>
  <si>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</si>
  <si>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</si>
  <si>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</si>
  <si>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</si>
  <si>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</si>
  <si>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</si>
  <si>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</si>
  <si>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</si>
  <si>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</si>
  <si>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</si>
  <si>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</si>
  <si>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</si>
  <si>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</si>
  <si>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</si>
  <si>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</si>
  <si>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</si>
  <si>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</si>
  <si>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</si>
  <si>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</si>
  <si>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</si>
  <si>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</si>
  <si>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</si>
  <si>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</si>
  <si>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</si>
  <si>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</si>
  <si>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</si>
  <si>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</si>
  <si>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</si>
  <si>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</si>
  <si>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</si>
  <si>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</si>
  <si>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</si>
  <si>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</si>
  <si>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</si>
  <si>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</si>
  <si>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</si>
  <si>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</si>
  <si>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</si>
  <si>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</si>
  <si>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</si>
  <si>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</si>
  <si>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</si>
  <si>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</si>
  <si>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</si>
  <si>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</si>
  <si>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</si>
  <si>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</si>
  <si>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</si>
  <si>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</si>
  <si>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</si>
  <si>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</si>
  <si>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</si>
  <si>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</si>
  <si>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</si>
  <si>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</si>
  <si>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</si>
  <si>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</si>
  <si>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</si>
  <si>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</si>
  <si>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</si>
  <si>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</si>
  <si>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</si>
  <si>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</si>
  <si>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</si>
  <si>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</si>
  <si>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</si>
  <si>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</si>
  <si>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</si>
  <si>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</si>
  <si>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</si>
  <si>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</si>
  <si>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</si>
  <si>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</si>
  <si>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</si>
  <si>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</si>
  <si>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</si>
  <si>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</si>
  <si>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</si>
  <si>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</si>
  <si>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</si>
  <si>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</si>
  <si>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</si>
  <si>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</si>
  <si>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</si>
  <si>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</si>
  <si>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</si>
  <si>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</si>
  <si>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</si>
  <si>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</si>
  <si>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</si>
  <si>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</si>
  <si>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</si>
  <si>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</si>
  <si>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</si>
  <si>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</si>
  <si>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</si>
  <si>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</si>
  <si>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</si>
  <si>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</si>
  <si>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</si>
  <si>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</si>
  <si>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</si>
  <si>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</si>
  <si>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</si>
  <si>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</si>
  <si>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</si>
  <si>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</si>
  <si>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</si>
  <si>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</si>
  <si>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</si>
  <si>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</si>
  <si>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</si>
  <si>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</si>
  <si>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</si>
  <si>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</si>
  <si>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</si>
  <si>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</si>
  <si>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</si>
  <si>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</si>
  <si>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</si>
  <si>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</si>
  <si>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</si>
  <si>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</si>
  <si>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</si>
  <si>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</si>
  <si>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</si>
  <si>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</si>
  <si>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</si>
  <si>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</si>
  <si>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</si>
  <si>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</si>
  <si>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</si>
  <si>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</si>
  <si>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</si>
  <si>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</si>
  <si>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</si>
  <si>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</si>
  <si>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</si>
  <si>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</si>
  <si>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</si>
  <si>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</si>
  <si>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</si>
  <si>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</si>
  <si>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</si>
  <si>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</si>
  <si>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</si>
  <si>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</si>
  <si>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</si>
  <si>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</si>
  <si>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</si>
  <si>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</si>
  <si>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</si>
  <si>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</si>
  <si>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</si>
  <si>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</si>
  <si>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</si>
  <si>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</si>
  <si>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</si>
  <si>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</si>
  <si>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</si>
  <si>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</si>
  <si>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</si>
  <si>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</si>
  <si>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</si>
  <si>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</si>
  <si>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</si>
  <si>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</si>
  <si>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</si>
  <si>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</si>
  <si>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</si>
  <si>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</si>
  <si>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</si>
  <si>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</si>
  <si>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</si>
  <si>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</si>
  <si>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</si>
  <si>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</si>
  <si>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</si>
  <si>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</si>
  <si>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</si>
  <si>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</si>
  <si>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</si>
  <si>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</si>
  <si>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</si>
  <si>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</si>
  <si>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</si>
  <si>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</si>
  <si>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</si>
  <si>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</si>
  <si>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</si>
  <si>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</si>
  <si>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</si>
  <si>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</si>
  <si>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</si>
  <si>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</si>
  <si>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</si>
  <si>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</si>
  <si>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</si>
  <si>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</si>
  <si>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</si>
  <si>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</si>
  <si>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</si>
  <si>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</si>
  <si>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</si>
  <si>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</si>
  <si>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</si>
  <si>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</si>
  <si>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</si>
  <si>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</si>
  <si>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</si>
  <si>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</si>
  <si>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</si>
  <si>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</si>
  <si>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</si>
  <si>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</si>
  <si>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</si>
  <si>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</si>
  <si>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</si>
  <si>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</si>
  <si>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</si>
  <si>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</si>
  <si>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</si>
  <si>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</si>
  <si>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</si>
  <si>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</si>
  <si>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</si>
  <si>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</si>
  <si>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</si>
  <si>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</si>
  <si>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</si>
  <si>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</si>
  <si>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</si>
  <si>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</si>
  <si>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</si>
  <si>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</si>
  <si>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</si>
  <si>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</si>
  <si>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</si>
  <si>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</si>
  <si>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</si>
  <si>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</si>
  <si>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</si>
  <si>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</si>
  <si>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</si>
  <si>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</si>
  <si>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</si>
  <si>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</si>
  <si>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</si>
  <si>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</si>
  <si>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</si>
  <si>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</si>
  <si>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</si>
  <si>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</si>
  <si>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</si>
  <si>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</si>
  <si>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</si>
  <si>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</si>
  <si>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</si>
  <si>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</si>
  <si>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</si>
  <si>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</si>
  <si>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</si>
  <si>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</si>
  <si>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</si>
  <si>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</si>
  <si>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</si>
  <si>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</si>
  <si>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</si>
  <si>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</si>
  <si>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</si>
  <si>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</si>
  <si>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</si>
  <si>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</si>
  <si>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</si>
  <si>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</si>
  <si>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</si>
  <si>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</si>
  <si>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</si>
  <si>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</si>
  <si>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</si>
  <si>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</si>
  <si>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</si>
  <si>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</si>
  <si>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</si>
  <si>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</si>
  <si>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</si>
  <si>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</si>
  <si>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</si>
  <si>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</si>
  <si>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</si>
  <si>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</si>
  <si>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</si>
  <si>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</si>
  <si>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</si>
  <si>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</si>
  <si>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</si>
  <si>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</si>
  <si>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</si>
  <si>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</si>
  <si>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</si>
  <si>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</si>
  <si>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</si>
  <si>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</si>
  <si>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</si>
  <si>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</si>
  <si>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</si>
  <si>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</si>
  <si>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</si>
  <si>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</si>
  <si>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</si>
  <si>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</si>
  <si>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</si>
  <si>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</si>
  <si>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</si>
  <si>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</si>
  <si>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</si>
  <si>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</si>
  <si>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</si>
  <si>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</si>
  <si>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</si>
  <si>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</si>
  <si>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</si>
  <si>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</si>
  <si>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</si>
  <si>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</si>
  <si>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</si>
  <si>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</si>
  <si>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</si>
  <si>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</si>
  <si>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</si>
  <si>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</si>
  <si>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</si>
  <si>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</si>
  <si>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</si>
  <si>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</si>
  <si>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</si>
  <si>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</si>
  <si>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</si>
  <si>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</si>
  <si>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</si>
  <si>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</si>
  <si>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</si>
  <si>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</si>
  <si>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</si>
  <si>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</si>
  <si>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</si>
  <si>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</si>
  <si>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</si>
  <si>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</si>
  <si>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</si>
  <si>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</si>
  <si>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</si>
  <si>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</si>
  <si>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</si>
  <si>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</si>
  <si>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</si>
  <si>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</si>
  <si>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</si>
  <si>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</si>
  <si>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</si>
  <si>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</si>
  <si>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</si>
  <si>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</si>
  <si>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</si>
  <si>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</si>
  <si>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</si>
  <si>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</si>
  <si>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</si>
  <si>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</si>
  <si>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</si>
  <si>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</si>
  <si>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</si>
  <si>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</si>
  <si>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</si>
  <si>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</si>
  <si>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</si>
  <si>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</si>
  <si>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</si>
  <si>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</si>
  <si>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</si>
  <si>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</si>
  <si>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</si>
  <si>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</si>
  <si>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</si>
  <si>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</si>
  <si>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</si>
  <si>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</si>
  <si>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</si>
  <si>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</si>
  <si>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</si>
  <si>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</si>
  <si>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</si>
  <si>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</si>
  <si>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</si>
  <si>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</si>
  <si>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</si>
  <si>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</si>
  <si>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</si>
  <si>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</si>
  <si>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</si>
  <si>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</si>
  <si>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</si>
  <si>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</si>
  <si>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</si>
  <si>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</si>
  <si>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</si>
  <si>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</si>
  <si>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</si>
  <si>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</si>
  <si>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</si>
  <si>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</si>
  <si>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</si>
  <si>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</si>
  <si>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</si>
  <si>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</si>
  <si>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</si>
  <si>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</si>
  <si>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</si>
  <si>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</si>
  <si>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</si>
  <si>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</si>
  <si>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</si>
  <si>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</si>
  <si>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</si>
  <si>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</si>
  <si>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</si>
  <si>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</si>
  <si>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</si>
  <si>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</si>
  <si>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</si>
  <si>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</si>
  <si>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</si>
  <si>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</si>
  <si>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</si>
  <si>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</si>
  <si>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</si>
  <si>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</si>
  <si>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</si>
  <si>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</si>
  <si>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</si>
  <si>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</si>
  <si>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</si>
  <si>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</si>
  <si>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</si>
  <si>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</si>
  <si>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</si>
  <si>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</si>
  <si>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</si>
  <si>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</si>
  <si>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</si>
  <si>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</si>
  <si>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</si>
  <si>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</si>
  <si>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</si>
  <si>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</si>
  <si>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</si>
  <si>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</si>
  <si>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</si>
  <si>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</si>
  <si>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</si>
  <si>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</si>
  <si>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</si>
  <si>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</si>
  <si>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</si>
  <si>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</si>
  <si>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</si>
  <si>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</si>
  <si>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</si>
  <si>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</si>
  <si>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</si>
  <si>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</si>
  <si>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</si>
  <si>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</si>
  <si>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</si>
  <si>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</si>
  <si>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</si>
  <si>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</si>
  <si>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</si>
  <si>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</si>
  <si>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</si>
  <si>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</si>
  <si>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</si>
  <si>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</si>
  <si>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</si>
  <si>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</si>
  <si>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</si>
  <si>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</si>
  <si>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</si>
  <si>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</si>
  <si>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</si>
  <si>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</si>
  <si>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</si>
  <si>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</si>
  <si>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</si>
  <si>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</si>
  <si>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</si>
  <si>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</si>
  <si>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</si>
  <si>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</si>
  <si>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</si>
  <si>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</si>
  <si>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</si>
  <si>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</si>
  <si>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</si>
  <si>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</si>
  <si>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</si>
  <si>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</si>
  <si>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</si>
  <si>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</si>
  <si>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</si>
  <si>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</si>
  <si>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</si>
  <si>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</si>
  <si>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</si>
  <si>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</si>
  <si>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</si>
  <si>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</si>
  <si>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</si>
  <si>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</si>
  <si>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</si>
  <si>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</si>
  <si>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</si>
  <si>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</si>
  <si>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</si>
  <si>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</si>
  <si>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</si>
  <si>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</si>
  <si>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</si>
  <si>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</si>
  <si>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</si>
  <si>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</si>
  <si>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</si>
  <si>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</si>
  <si>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</si>
  <si>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</si>
  <si>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</si>
  <si>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</si>
  <si>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</si>
  <si>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</si>
  <si>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</si>
  <si>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</si>
  <si>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</si>
  <si>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</si>
  <si>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</si>
  <si>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</si>
  <si>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</si>
  <si>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</si>
  <si>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</si>
  <si>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</si>
  <si>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</si>
  <si>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</si>
  <si>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</si>
  <si>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</si>
  <si>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</si>
  <si>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</si>
  <si>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</si>
  <si>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</si>
  <si>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</si>
  <si>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</si>
  <si>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</si>
  <si>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</si>
  <si>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</si>
  <si>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</si>
  <si>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</si>
  <si>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</si>
  <si>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</si>
  <si>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</si>
  <si>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</si>
  <si>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</si>
  <si>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</si>
  <si>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</si>
  <si>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</si>
  <si>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</si>
  <si>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</si>
  <si>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</si>
  <si>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</si>
  <si>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</si>
  <si>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</si>
  <si>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</si>
  <si>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</si>
  <si>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</si>
  <si>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</si>
  <si>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</si>
  <si>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</si>
  <si>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</si>
  <si>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</si>
  <si>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</si>
  <si>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</si>
  <si>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</si>
  <si>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</si>
  <si>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</si>
  <si>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</si>
  <si>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</si>
  <si>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</si>
  <si>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</si>
  <si>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</si>
  <si>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</si>
  <si>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</si>
  <si>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</si>
  <si>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</si>
  <si>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</si>
  <si>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</si>
  <si>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</si>
  <si>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</si>
  <si>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</si>
  <si>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</si>
  <si>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</si>
  <si>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</si>
  <si>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</si>
  <si>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</si>
  <si>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</si>
  <si>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</si>
  <si>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</si>
  <si>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</si>
  <si>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</si>
  <si>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</si>
  <si>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</si>
  <si>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</si>
  <si>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</si>
  <si>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</si>
  <si>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</si>
  <si>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</si>
  <si>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</si>
  <si>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</si>
  <si>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</si>
  <si>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</si>
  <si>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</si>
  <si>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</si>
  <si>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</si>
  <si>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</si>
  <si>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</si>
  <si>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</si>
  <si>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</si>
  <si>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</si>
  <si>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</si>
  <si>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</si>
  <si>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</si>
  <si>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</si>
  <si>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</si>
  <si>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</si>
  <si>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</si>
  <si>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</si>
  <si>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</si>
  <si>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</si>
  <si>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</si>
  <si>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</si>
  <si>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</si>
  <si>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</si>
  <si>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</si>
  <si>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</si>
  <si>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</si>
  <si>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</si>
  <si>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</si>
  <si>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</si>
  <si>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</si>
  <si>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</si>
  <si>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</si>
  <si>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</si>
  <si>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</si>
  <si>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</si>
  <si>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</si>
  <si>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</si>
  <si>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</si>
  <si>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</si>
  <si>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</si>
  <si>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</si>
  <si>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</si>
  <si>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</si>
  <si>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</si>
  <si>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</si>
  <si>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</si>
  <si>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</si>
  <si>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</si>
  <si>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</si>
  <si>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</si>
  <si>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</si>
  <si>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</si>
  <si>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</si>
  <si>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</si>
  <si>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</si>
  <si>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</si>
  <si>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</si>
  <si>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</si>
  <si>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</si>
  <si>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</si>
  <si>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</si>
  <si>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</si>
  <si>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</si>
  <si>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</si>
  <si>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</si>
  <si>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</si>
  <si>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</si>
  <si>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</si>
  <si>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</si>
  <si>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</si>
  <si>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</si>
  <si>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</si>
  <si>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</si>
  <si>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</si>
  <si>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</si>
  <si>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</si>
  <si>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</si>
  <si>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</si>
  <si>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</si>
  <si>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</si>
  <si>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</si>
  <si>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</si>
  <si>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</si>
  <si>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</si>
  <si>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</si>
  <si>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</si>
  <si>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</si>
  <si>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</si>
  <si>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</si>
  <si>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</si>
  <si>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</si>
  <si>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</si>
  <si>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</si>
  <si>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</si>
  <si>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</si>
  <si>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</si>
  <si>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</si>
  <si>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</si>
  <si>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</si>
  <si>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</si>
  <si>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</si>
  <si>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</si>
  <si>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</si>
  <si>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</si>
  <si>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</si>
  <si>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</si>
  <si>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</si>
  <si>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</si>
  <si>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</si>
  <si>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</si>
  <si>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</si>
  <si>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</si>
  <si>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</si>
  <si>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</si>
  <si>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</si>
  <si>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</si>
  <si>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</si>
  <si>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</si>
  <si>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</si>
  <si>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</si>
  <si>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</si>
  <si>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</si>
  <si>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</si>
  <si>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</si>
  <si>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</si>
  <si>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</si>
  <si>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</si>
  <si>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</si>
  <si>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</si>
  <si>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</si>
  <si>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</si>
  <si>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</si>
  <si>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</si>
  <si>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</si>
  <si>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</si>
  <si>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</si>
  <si>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</si>
  <si>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</si>
  <si>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</si>
  <si>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</si>
  <si>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</si>
  <si>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</si>
  <si>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</si>
  <si>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</si>
  <si>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</si>
  <si>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</si>
  <si>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</si>
  <si>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</si>
  <si>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</si>
  <si>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</si>
  <si>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</si>
  <si>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</si>
  <si>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</si>
  <si>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</si>
  <si>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</si>
  <si>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</si>
  <si>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</si>
  <si>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</si>
  <si>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</si>
  <si>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</si>
  <si>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</si>
  <si>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</si>
  <si>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</si>
  <si>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</si>
  <si>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</si>
  <si>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</si>
  <si>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</si>
  <si>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</si>
  <si>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</si>
  <si>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</si>
  <si>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</si>
  <si>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</si>
  <si>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</si>
  <si>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</si>
  <si>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</si>
  <si>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</si>
  <si>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</si>
  <si>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</si>
  <si>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</si>
  <si>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</si>
  <si>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</si>
  <si>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</si>
  <si>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</si>
  <si>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</si>
  <si>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</si>
  <si>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</si>
  <si>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</si>
  <si>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</si>
  <si>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</si>
  <si>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</si>
  <si>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</si>
  <si>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</si>
  <si>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</si>
  <si>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</si>
  <si>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</si>
  <si>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</si>
  <si>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</si>
  <si>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</si>
  <si>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</si>
  <si>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</si>
  <si>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</si>
  <si>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</si>
  <si>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</si>
  <si>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</si>
  <si>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</si>
  <si>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</si>
  <si>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</si>
  <si>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</si>
  <si>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</si>
  <si>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</si>
  <si>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</si>
  <si>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</si>
  <si>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</si>
  <si>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</si>
  <si>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</si>
  <si>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</si>
  <si>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</si>
  <si>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</si>
  <si>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</si>
  <si>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</si>
  <si>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</si>
  <si>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</si>
  <si>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</si>
  <si>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</si>
  <si>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</si>
  <si>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</si>
  <si>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</si>
  <si>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</si>
  <si>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</si>
  <si>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</si>
  <si>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</si>
  <si>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</si>
  <si>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</si>
  <si>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</si>
  <si>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</si>
  <si>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</si>
  <si>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</si>
  <si>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</si>
  <si>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</si>
  <si>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</si>
  <si>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</si>
  <si>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</si>
  <si>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</si>
  <si>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</si>
  <si>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</si>
  <si>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</si>
  <si>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</si>
  <si>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</si>
  <si>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</si>
  <si>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</si>
  <si>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</si>
  <si>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</si>
  <si>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</si>
  <si>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</si>
  <si>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</si>
  <si>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</si>
  <si>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</si>
  <si>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</si>
  <si>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</si>
  <si>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</si>
  <si>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</si>
  <si>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</si>
  <si>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</si>
  <si>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</si>
  <si>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</si>
  <si>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</si>
  <si>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</si>
  <si>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</si>
  <si>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</si>
  <si>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</si>
  <si>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</si>
  <si>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</si>
  <si>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</si>
  <si>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</si>
  <si>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</si>
  <si>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</si>
  <si>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</si>
  <si>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</si>
  <si>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</si>
  <si>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</si>
  <si>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</si>
  <si>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</si>
  <si>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</si>
  <si>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</si>
  <si>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</si>
  <si>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</si>
  <si>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</si>
  <si>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</si>
  <si>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</si>
  <si>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</si>
  <si>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</si>
  <si>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</si>
  <si>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</si>
  <si>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</si>
  <si>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</si>
  <si>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</si>
  <si>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</si>
  <si>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</si>
  <si>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</si>
  <si>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</si>
  <si>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</si>
  <si>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</si>
  <si>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</si>
  <si>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</si>
  <si>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</si>
  <si>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</si>
  <si>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</si>
  <si>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</si>
  <si>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</si>
  <si>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</si>
  <si>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</si>
  <si>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</si>
  <si>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</si>
  <si>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</si>
  <si>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</si>
  <si>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</si>
  <si>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</si>
  <si>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</si>
  <si>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</si>
  <si>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</si>
  <si>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</si>
  <si>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</si>
  <si>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</si>
  <si>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</si>
  <si>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</si>
  <si>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</si>
  <si>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</si>
  <si>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</si>
  <si>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</si>
  <si>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</si>
  <si>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</si>
  <si>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</si>
  <si>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</si>
  <si>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</si>
  <si>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</si>
  <si>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</si>
  <si>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</si>
  <si>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</si>
  <si>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</si>
  <si>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</si>
  <si>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</si>
  <si>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</si>
  <si>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</si>
  <si>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</si>
  <si>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</si>
  <si>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</si>
  <si>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</si>
  <si>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</si>
  <si>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</si>
  <si>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</si>
  <si>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</si>
  <si>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</si>
  <si>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</si>
  <si>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</si>
  <si>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</si>
  <si>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</si>
  <si>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</si>
  <si>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</si>
  <si>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</si>
  <si>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</si>
  <si>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</si>
  <si>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</si>
  <si>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</si>
  <si>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</si>
  <si>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</si>
  <si>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</si>
  <si>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</si>
  <si>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</si>
  <si>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</si>
  <si>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</si>
  <si>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</si>
  <si>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</si>
  <si>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</si>
  <si>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</si>
  <si>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</si>
  <si>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</si>
  <si>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</si>
  <si>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</si>
  <si>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</si>
  <si>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</si>
  <si>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</si>
  <si>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</si>
  <si>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</si>
  <si>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</si>
  <si>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</si>
  <si>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</si>
  <si>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</si>
  <si>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</si>
  <si>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</si>
  <si>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</si>
  <si>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</si>
  <si>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</si>
  <si>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</si>
  <si>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</si>
  <si>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</si>
  <si>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</si>
  <si>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</si>
  <si>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</si>
  <si>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</si>
  <si>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</si>
  <si>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</si>
  <si>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</si>
  <si>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</si>
  <si>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</si>
  <si>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</si>
  <si>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</si>
  <si>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</si>
  <si>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</si>
  <si>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</si>
  <si>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</si>
  <si>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</si>
  <si>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</si>
  <si>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</si>
  <si>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</si>
  <si>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</si>
  <si>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</si>
  <si>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</si>
  <si>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</si>
  <si>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</si>
  <si>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</si>
  <si>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</si>
  <si>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</si>
  <si>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</si>
  <si>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</si>
  <si>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</si>
  <si>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</si>
  <si>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</si>
  <si>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</si>
  <si>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</si>
  <si>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</si>
  <si>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</si>
  <si>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</si>
  <si>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</si>
  <si>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</si>
  <si>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</si>
  <si>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</si>
  <si>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</si>
  <si>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</si>
  <si>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</si>
  <si>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</si>
  <si>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</si>
  <si>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</si>
  <si>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</si>
  <si>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</si>
  <si>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</si>
  <si>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</si>
  <si>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</si>
  <si>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</si>
  <si>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</si>
  <si>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</si>
  <si>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</si>
  <si>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</si>
  <si>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</si>
  <si>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</si>
  <si>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</si>
  <si>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</si>
  <si>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</si>
  <si>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</si>
  <si>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</si>
  <si>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</si>
  <si>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</si>
  <si>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</si>
  <si>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</si>
  <si>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</si>
  <si>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</si>
  <si>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</si>
  <si>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</si>
  <si>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</si>
  <si>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</si>
  <si>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</si>
  <si>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</si>
  <si>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</si>
  <si>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</si>
  <si>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</si>
  <si>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</si>
  <si>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</si>
  <si>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</si>
  <si>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</si>
  <si>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</si>
  <si>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</si>
  <si>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</si>
  <si>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</si>
  <si>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</si>
  <si>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</si>
  <si>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</si>
  <si>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</si>
  <si>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</si>
  <si>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</si>
  <si>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</si>
  <si>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</si>
  <si>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</si>
  <si>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</si>
  <si>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</si>
  <si>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</si>
  <si>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</si>
  <si>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</si>
  <si>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</si>
  <si>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</si>
  <si>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</si>
  <si>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</si>
  <si>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</si>
  <si>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</si>
  <si>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</si>
  <si>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</si>
  <si>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</si>
  <si>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</si>
  <si>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</si>
  <si>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</si>
  <si>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</si>
  <si>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</si>
  <si>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</si>
  <si>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</si>
  <si>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</si>
  <si>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</si>
  <si>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</si>
  <si>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</si>
  <si>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</si>
  <si>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</si>
  <si>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</si>
  <si>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</si>
  <si>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</si>
  <si>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</si>
  <si>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</si>
  <si>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</si>
  <si>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</si>
  <si>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</si>
  <si>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</si>
  <si>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</si>
  <si>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</si>
  <si>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</si>
  <si>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</si>
  <si>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</si>
  <si>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</si>
  <si>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</si>
  <si>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</si>
  <si>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</si>
  <si>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</si>
  <si>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</si>
  <si>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</si>
  <si>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</si>
  <si>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</si>
  <si>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</si>
  <si>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</si>
  <si>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</si>
  <si>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</si>
  <si>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</si>
  <si>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</si>
  <si>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</si>
  <si>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</si>
  <si>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</si>
  <si>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</si>
  <si>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</si>
  <si>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</si>
  <si>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</si>
  <si>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</si>
  <si>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</si>
  <si>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</si>
  <si>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</si>
  <si>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</si>
  <si>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</si>
  <si>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</si>
  <si>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</si>
  <si>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</si>
  <si>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</si>
  <si>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</si>
  <si>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</si>
  <si>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</si>
  <si>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</si>
  <si>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</si>
  <si>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</si>
  <si>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</si>
  <si>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</si>
  <si>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</si>
  <si>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</si>
  <si>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</si>
  <si>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</si>
  <si>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</si>
  <si>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</si>
  <si>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</si>
  <si>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</si>
  <si>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</si>
  <si>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</si>
  <si>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</si>
  <si>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</si>
  <si>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</si>
  <si>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</si>
  <si>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</si>
  <si>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</si>
  <si>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</si>
  <si>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</si>
  <si>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</si>
  <si>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</si>
  <si>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</si>
  <si>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</si>
  <si>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</si>
  <si>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</si>
  <si>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</si>
  <si>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</si>
  <si>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</si>
  <si>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</si>
  <si>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</si>
  <si>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</si>
  <si>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</si>
  <si>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</si>
  <si>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</si>
  <si>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</si>
  <si>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</si>
  <si>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</si>
  <si>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</si>
  <si>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</si>
  <si>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</si>
  <si>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</si>
  <si>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</si>
  <si>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</si>
  <si>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</si>
  <si>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</si>
  <si>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</si>
  <si>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</si>
  <si>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</si>
  <si>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</si>
  <si>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</si>
  <si>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</si>
  <si>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</si>
  <si>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</si>
  <si>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</si>
  <si>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</si>
  <si>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</si>
  <si>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</si>
  <si>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</si>
  <si>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</si>
  <si>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</si>
  <si>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</si>
  <si>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</si>
  <si>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</si>
  <si>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</si>
  <si>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</si>
  <si>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</si>
  <si>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</si>
  <si>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</si>
  <si>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</si>
  <si>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</si>
  <si>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</si>
  <si>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</si>
  <si>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</si>
  <si>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</si>
  <si>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</si>
  <si>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</si>
  <si>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</si>
  <si>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</si>
  <si>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</si>
  <si>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</si>
  <si>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</si>
  <si>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</si>
  <si>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</si>
  <si>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</si>
  <si>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</si>
  <si>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</si>
  <si>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</si>
  <si>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</si>
  <si>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</si>
  <si>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</si>
  <si>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</si>
  <si>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</si>
  <si>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</si>
  <si>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</si>
  <si>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</si>
  <si>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</si>
  <si>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</si>
  <si>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</si>
  <si>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</si>
  <si>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</si>
  <si>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</si>
  <si>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</si>
  <si>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</si>
  <si>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</si>
  <si>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</si>
  <si>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</si>
  <si>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</si>
  <si>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</si>
  <si>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</si>
  <si>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</si>
  <si>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</si>
  <si>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</si>
  <si>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</si>
  <si>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</si>
  <si>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</si>
  <si>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</si>
  <si>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</si>
  <si>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</si>
  <si>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</si>
  <si>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</si>
  <si>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</si>
  <si>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</si>
  <si>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</si>
  <si>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</si>
  <si>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</si>
  <si>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</si>
  <si>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</si>
  <si>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</si>
  <si>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</si>
  <si>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</si>
  <si>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</si>
  <si>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</si>
  <si>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</si>
  <si>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</si>
  <si>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</si>
  <si>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</si>
  <si>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</si>
  <si>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</si>
  <si>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</si>
  <si>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</si>
  <si>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</si>
  <si>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</si>
  <si>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</si>
  <si>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</si>
  <si>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</si>
  <si>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</si>
  <si>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</si>
  <si>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</si>
  <si>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</si>
  <si>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</si>
  <si>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</si>
  <si>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</si>
  <si>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</si>
  <si>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</si>
  <si>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</si>
  <si>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</si>
  <si>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</si>
  <si>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</si>
  <si>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</si>
  <si>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</si>
  <si>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</si>
  <si>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</si>
  <si>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</si>
  <si>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</si>
  <si>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</si>
  <si>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</si>
  <si>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</si>
  <si>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</si>
  <si>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</si>
  <si>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</si>
  <si>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</si>
  <si>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</si>
  <si>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</si>
  <si>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</si>
  <si>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</si>
  <si>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</si>
  <si>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</si>
  <si>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</si>
  <si>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</si>
  <si>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</si>
  <si>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</si>
  <si>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</si>
  <si>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</si>
  <si>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</si>
  <si>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</si>
  <si>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</si>
  <si>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</si>
  <si>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</si>
  <si>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</si>
  <si>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</si>
  <si>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</si>
  <si>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</si>
  <si>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</si>
  <si>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</si>
  <si>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</si>
  <si>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</si>
  <si>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</si>
  <si>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</si>
  <si>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</si>
  <si>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</si>
  <si>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</si>
  <si>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</si>
  <si>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</si>
  <si>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</si>
  <si>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</si>
  <si>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</si>
  <si>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</si>
  <si>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</si>
  <si>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</si>
  <si>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</si>
  <si>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</si>
  <si>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</si>
  <si>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</si>
  <si>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</si>
  <si>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</si>
  <si>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</si>
  <si>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</si>
  <si>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</si>
  <si>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</si>
  <si>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</si>
  <si>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</si>
  <si>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</si>
  <si>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</si>
  <si>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</si>
  <si>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</si>
  <si>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</si>
  <si>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</si>
  <si>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</si>
  <si>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</si>
  <si>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</si>
  <si>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</si>
  <si>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</si>
  <si>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</si>
  <si>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</si>
  <si>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</si>
  <si>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</si>
  <si>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</si>
  <si>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</si>
  <si>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</si>
  <si>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</si>
  <si>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</si>
  <si>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</si>
  <si>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</si>
  <si>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</si>
  <si>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</si>
  <si>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</si>
  <si>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</si>
  <si>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</si>
  <si>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</si>
  <si>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</si>
  <si>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</si>
  <si>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</si>
  <si>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</si>
  <si>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</si>
  <si>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</si>
  <si>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</si>
  <si>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</si>
  <si>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</si>
  <si>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</si>
  <si>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</si>
  <si>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</si>
  <si>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</si>
  <si>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</si>
  <si>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</si>
  <si>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</si>
  <si>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</si>
  <si>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</si>
  <si>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</si>
  <si>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</si>
  <si>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</si>
  <si>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</si>
  <si>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</si>
  <si>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</si>
  <si>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</si>
  <si>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</si>
  <si>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</si>
  <si>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</si>
  <si>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</si>
  <si>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</si>
  <si>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</si>
  <si>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</si>
  <si>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</si>
  <si>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</si>
  <si>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</si>
  <si>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</si>
  <si>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</si>
  <si>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</si>
  <si>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</si>
  <si>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</si>
  <si>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</si>
  <si>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</si>
  <si>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</si>
  <si>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</si>
  <si>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</si>
  <si>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</si>
  <si>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</si>
  <si>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</si>
  <si>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</si>
  <si>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</si>
  <si>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</si>
  <si>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</si>
  <si>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</si>
  <si>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</si>
  <si>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</si>
  <si>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</si>
  <si>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</si>
  <si>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</si>
  <si>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</si>
  <si>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</si>
  <si>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</si>
  <si>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</si>
  <si>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</si>
  <si>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</si>
  <si>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</si>
  <si>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</si>
  <si>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</si>
  <si>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</si>
  <si>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</si>
  <si>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</si>
  <si>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</si>
  <si>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</si>
  <si>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</si>
  <si>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</si>
  <si>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</si>
  <si>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</si>
  <si>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</si>
  <si>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</si>
  <si>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</si>
  <si>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</si>
  <si>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</si>
  <si>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</si>
  <si>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</si>
  <si>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</si>
  <si>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</si>
  <si>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</si>
  <si>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</si>
  <si>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</si>
  <si>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</si>
  <si>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</si>
  <si>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</si>
  <si>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</si>
  <si>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</si>
  <si>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</si>
  <si>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</si>
  <si>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</si>
  <si>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</si>
  <si>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</si>
  <si>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</si>
  <si>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</si>
  <si>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</si>
  <si>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</si>
  <si>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</si>
  <si>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</si>
  <si>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</si>
  <si>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</si>
  <si>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</si>
  <si>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</si>
  <si>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</si>
  <si>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</si>
  <si>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</si>
  <si>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</si>
  <si>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</si>
  <si>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</si>
  <si>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</si>
  <si>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</si>
  <si>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</si>
  <si>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</si>
  <si>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</si>
  <si>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</si>
  <si>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</si>
  <si>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</si>
  <si>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</si>
  <si>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</si>
  <si>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</si>
  <si>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</si>
  <si>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</si>
  <si>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</si>
  <si>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</si>
  <si>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</si>
  <si>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</si>
  <si>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</si>
  <si>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</si>
  <si>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</si>
  <si>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</si>
  <si>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</si>
  <si>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</si>
  <si>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</si>
  <si>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</si>
  <si>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</si>
  <si>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</si>
  <si>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</si>
  <si>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</si>
  <si>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</si>
  <si>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</si>
  <si>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</si>
  <si>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</si>
  <si>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</si>
  <si>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</si>
  <si>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</si>
  <si>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</si>
  <si>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</si>
  <si>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</si>
  <si>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</si>
  <si>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</si>
  <si>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</si>
  <si>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</si>
  <si>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</si>
  <si>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</si>
  <si>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</si>
  <si>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</si>
  <si>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</si>
  <si>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</si>
  <si>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</si>
  <si>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</si>
  <si>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</si>
  <si>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</si>
  <si>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</si>
  <si>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</si>
  <si>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</si>
  <si>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</si>
  <si>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</si>
  <si>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</si>
  <si>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</si>
  <si>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</si>
  <si>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</si>
  <si>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</si>
  <si>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</si>
  <si>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</si>
  <si>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</si>
  <si>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</si>
  <si>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</si>
  <si>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</si>
  <si>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</si>
  <si>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</si>
  <si>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</si>
  <si>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</si>
  <si>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</si>
  <si>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</si>
  <si>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</si>
  <si>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</si>
  <si>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</si>
  <si>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</si>
  <si>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</si>
  <si>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</si>
  <si>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</si>
  <si>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</si>
  <si>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</si>
  <si>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</si>
  <si>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</si>
  <si>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</si>
  <si>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</si>
  <si>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</si>
  <si>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</si>
  <si>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</si>
  <si>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</si>
  <si>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</si>
  <si>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</si>
  <si>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</si>
  <si>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</si>
  <si>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</si>
  <si>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</si>
  <si>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</si>
  <si>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</si>
  <si>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</si>
  <si>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</si>
  <si>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</si>
  <si>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</si>
  <si>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</si>
  <si>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</si>
  <si>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</si>
  <si>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</si>
  <si>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</si>
  <si>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</si>
  <si>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</si>
  <si>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</si>
  <si>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</si>
  <si>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</si>
  <si>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</si>
  <si>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</si>
  <si>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</si>
  <si>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</si>
  <si>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</si>
  <si>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</si>
  <si>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</si>
  <si>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</si>
  <si>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</si>
  <si>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</si>
  <si>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</si>
  <si>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</si>
  <si>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</si>
  <si>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</si>
  <si>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</si>
  <si>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</si>
  <si>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</si>
  <si>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</si>
  <si>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</si>
  <si>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</si>
  <si>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</si>
  <si>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</si>
  <si>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</si>
  <si>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</si>
  <si>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</si>
  <si>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</si>
  <si>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</si>
  <si>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</si>
  <si>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</si>
  <si>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</si>
  <si>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</si>
  <si>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</si>
  <si>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</si>
  <si>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</si>
  <si>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</si>
  <si>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</si>
  <si>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</si>
  <si>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</si>
  <si>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</si>
  <si>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</si>
  <si>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</si>
  <si>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</si>
  <si>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</si>
  <si>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</si>
  <si>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</si>
  <si>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</si>
  <si>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</si>
  <si>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</si>
  <si>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</si>
  <si>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</si>
  <si>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</si>
  <si>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</si>
  <si>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</si>
  <si>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</si>
  <si>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</si>
  <si>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</si>
  <si>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</si>
  <si>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</si>
  <si>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</si>
  <si>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</si>
  <si>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</si>
  <si>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</si>
  <si>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</si>
  <si>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</si>
  <si>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</si>
  <si>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</si>
  <si>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</si>
  <si>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</si>
  <si>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</si>
  <si>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</si>
  <si>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</si>
  <si>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</si>
  <si>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</si>
  <si>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</si>
  <si>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</si>
  <si>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</si>
  <si>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</si>
  <si>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</si>
  <si>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</si>
  <si>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</si>
  <si>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</si>
  <si>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</si>
  <si>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</si>
  <si>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</si>
  <si>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</si>
  <si>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</si>
  <si>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</si>
  <si>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</si>
  <si>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</si>
  <si>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</si>
  <si>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</si>
  <si>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</si>
  <si>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</si>
  <si>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</si>
  <si>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</si>
  <si>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</si>
  <si>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</si>
  <si>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</si>
  <si>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</si>
  <si>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</si>
  <si>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</si>
  <si>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</si>
  <si>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</si>
  <si>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</si>
  <si>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</si>
  <si>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</si>
  <si>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</si>
  <si>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</si>
  <si>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</si>
  <si>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</si>
  <si>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</si>
  <si>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</si>
  <si>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</si>
  <si>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</si>
  <si>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</si>
  <si>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</si>
  <si>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</si>
  <si>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</si>
  <si>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</si>
  <si>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</si>
  <si>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</si>
  <si>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</si>
  <si>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</si>
  <si>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</si>
  <si>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</si>
  <si>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</si>
  <si>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</si>
  <si>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</si>
  <si>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</si>
  <si>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</si>
  <si>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</si>
  <si>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</si>
  <si>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</si>
  <si>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</si>
  <si>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</si>
  <si>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</si>
  <si>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</si>
  <si>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</si>
  <si>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</si>
  <si>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</si>
  <si>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</si>
  <si>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</si>
  <si>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</si>
  <si>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</si>
  <si>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</si>
  <si>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</si>
  <si>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</si>
  <si>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</si>
  <si>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</si>
  <si>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</si>
  <si>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</si>
  <si>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</si>
  <si>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</si>
  <si>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</si>
  <si>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</si>
  <si>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</si>
  <si>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</si>
  <si>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</si>
  <si>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</si>
  <si>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</si>
  <si>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</si>
  <si>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</si>
  <si>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</si>
  <si>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</si>
  <si>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</si>
  <si>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</si>
  <si>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</si>
  <si>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</si>
  <si>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</si>
  <si>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</si>
  <si>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</si>
  <si>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</si>
  <si>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</si>
  <si>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</si>
  <si>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</si>
  <si>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</si>
  <si>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</si>
  <si>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</si>
  <si>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</si>
  <si>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</si>
  <si>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</si>
  <si>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</si>
  <si>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</si>
  <si>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</si>
  <si>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</si>
  <si>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</si>
  <si>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</si>
  <si>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</si>
  <si>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</si>
  <si>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</si>
  <si>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</si>
  <si>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</si>
  <si>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</si>
  <si>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</si>
  <si>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</si>
  <si>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</si>
  <si>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</si>
  <si>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</si>
  <si>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</si>
  <si>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</si>
  <si>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</si>
  <si>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</si>
  <si>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</si>
  <si>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</si>
  <si>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</si>
  <si>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</si>
  <si>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</si>
  <si>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</si>
  <si>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</si>
  <si>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</si>
  <si>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</si>
  <si>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</si>
  <si>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</si>
  <si>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</si>
  <si>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</si>
  <si>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</si>
  <si>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</si>
  <si>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</si>
  <si>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</si>
  <si>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</si>
  <si>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</si>
  <si>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</si>
  <si>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</si>
  <si>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</si>
  <si>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</si>
  <si>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</si>
  <si>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</si>
  <si>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</si>
  <si>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</si>
  <si>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</si>
  <si>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</si>
  <si>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</si>
  <si>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</si>
  <si>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</si>
  <si>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</si>
  <si>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</si>
  <si>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</si>
  <si>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</si>
  <si>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</si>
  <si>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</si>
  <si>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</si>
  <si>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</si>
  <si>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</si>
  <si>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</si>
  <si>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</si>
  <si>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</si>
  <si>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</si>
  <si>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</si>
  <si>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</si>
  <si>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</si>
  <si>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</si>
  <si>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</si>
  <si>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</si>
  <si>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</si>
  <si>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</si>
  <si>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</si>
  <si>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</si>
  <si>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</si>
  <si>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</si>
  <si>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</si>
  <si>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</si>
  <si>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</si>
  <si>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</si>
  <si>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</si>
  <si>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</si>
  <si>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</si>
  <si>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</si>
  <si>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</si>
  <si>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</si>
  <si>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</si>
  <si>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</si>
  <si>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</si>
  <si>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</si>
  <si>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</si>
  <si>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</si>
  <si>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</si>
  <si>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</si>
  <si>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</si>
  <si>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</si>
  <si>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</si>
  <si>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</si>
  <si>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</si>
  <si>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</si>
  <si>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</si>
  <si>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</si>
  <si>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</si>
  <si>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</si>
  <si>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</si>
  <si>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</si>
  <si>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</si>
  <si>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</si>
  <si>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</si>
  <si>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</si>
  <si>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</si>
  <si>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</si>
  <si>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</si>
  <si>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</si>
  <si>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</si>
  <si>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</si>
  <si>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</si>
  <si>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</si>
  <si>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</si>
  <si>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</si>
  <si>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</si>
  <si>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</si>
  <si>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</si>
  <si>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</si>
  <si>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</si>
  <si>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</si>
  <si>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</si>
  <si>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</si>
  <si>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</si>
  <si>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</si>
  <si>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</si>
  <si>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</si>
  <si>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</si>
  <si>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</si>
  <si>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</si>
  <si>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</si>
  <si>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</si>
  <si>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</si>
  <si>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</si>
  <si>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</si>
  <si>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</si>
  <si>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</si>
  <si>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</si>
  <si>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</si>
  <si>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</si>
  <si>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</si>
  <si>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</si>
  <si>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</si>
  <si>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</si>
  <si>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</si>
  <si>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</si>
  <si>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</si>
  <si>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</si>
  <si>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</si>
  <si>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</si>
  <si>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</si>
  <si>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</si>
  <si>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</si>
  <si>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</si>
  <si>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</si>
  <si>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</si>
  <si>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</si>
  <si>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</si>
  <si>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</si>
  <si>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</si>
  <si>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</si>
  <si>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</si>
  <si>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</si>
  <si>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</si>
  <si>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</si>
  <si>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</si>
  <si>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</si>
  <si>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</si>
  <si>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</si>
  <si>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</si>
  <si>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</si>
  <si>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</si>
  <si>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</si>
  <si>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</si>
  <si>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</si>
  <si>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</si>
  <si>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</si>
  <si>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</si>
  <si>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</si>
  <si>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</si>
  <si>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</si>
  <si>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</si>
  <si>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</si>
  <si>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</si>
  <si>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</si>
  <si>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</si>
  <si>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</si>
  <si>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</si>
  <si>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</si>
  <si>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</si>
  <si>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</si>
  <si>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</si>
  <si>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</si>
  <si>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</si>
  <si>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</si>
  <si>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</si>
  <si>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</si>
  <si>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</si>
  <si>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</si>
  <si>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</si>
  <si>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</si>
  <si>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</si>
  <si>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</si>
  <si>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</si>
  <si>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</si>
  <si>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</si>
  <si>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</si>
  <si>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</si>
  <si>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</si>
  <si>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</si>
  <si>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</si>
  <si>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</si>
  <si>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</si>
  <si>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</si>
  <si>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</si>
  <si>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</si>
  <si>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</si>
  <si>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</si>
  <si>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</si>
  <si>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</si>
  <si>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</si>
  <si>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</si>
  <si>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</si>
  <si>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</si>
  <si>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</si>
  <si>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</si>
  <si>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</si>
  <si>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</si>
  <si>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</si>
  <si>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</si>
  <si>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</si>
  <si>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</si>
  <si>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</si>
  <si>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</si>
  <si>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</si>
  <si>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</si>
  <si>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</si>
  <si>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</si>
  <si>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</si>
  <si>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</si>
  <si>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</si>
  <si>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</si>
  <si>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</si>
  <si>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</si>
  <si>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</si>
  <si>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</si>
  <si>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</si>
  <si>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</si>
  <si>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</si>
  <si>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</si>
  <si>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</si>
  <si>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</si>
  <si>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</si>
  <si>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</si>
  <si>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</si>
  <si>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</si>
  <si>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</si>
  <si>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</si>
  <si>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</si>
  <si>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</si>
  <si>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</si>
  <si>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</si>
  <si>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</si>
  <si>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</si>
  <si>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</si>
  <si>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</si>
  <si>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</si>
  <si>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</si>
  <si>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</si>
  <si>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</si>
  <si>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</si>
  <si>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</si>
  <si>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</si>
  <si>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</si>
  <si>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</si>
  <si>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</si>
  <si>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</si>
  <si>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</si>
  <si>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</si>
  <si>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</si>
  <si>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</si>
  <si>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</si>
  <si>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</si>
  <si>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</si>
  <si>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</si>
  <si>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</si>
  <si>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</si>
  <si>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</si>
  <si>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</si>
  <si>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</si>
  <si>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</si>
  <si>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</si>
  <si>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</si>
  <si>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</si>
  <si>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</si>
  <si>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</si>
  <si>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</si>
  <si>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</si>
  <si>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</si>
  <si>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</si>
  <si>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</si>
  <si>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</si>
  <si>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</si>
  <si>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</si>
  <si>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</si>
  <si>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</si>
  <si>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</si>
  <si>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</si>
  <si>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</si>
  <si>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</si>
  <si>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</si>
  <si>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</si>
  <si>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</si>
  <si>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</si>
  <si>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</si>
  <si>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</si>
  <si>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</si>
  <si>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</si>
  <si>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</si>
  <si>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</si>
  <si>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</si>
  <si>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</si>
  <si>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</si>
  <si>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</si>
  <si>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</si>
  <si>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</si>
  <si>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</si>
  <si>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</si>
  <si>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</si>
  <si>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</si>
  <si>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</si>
  <si>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</si>
  <si>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</si>
  <si>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</si>
  <si>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</si>
  <si>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</si>
  <si>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</si>
  <si>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</si>
  <si>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</si>
  <si>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</si>
  <si>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</si>
  <si>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</si>
  <si>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</si>
  <si>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</si>
  <si>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</si>
  <si>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</si>
  <si>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</si>
  <si>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</si>
  <si>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</si>
  <si>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</si>
  <si>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</si>
  <si>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</si>
  <si>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</si>
  <si>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</si>
  <si>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</si>
  <si>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</si>
  <si>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</si>
  <si>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</si>
  <si>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</si>
  <si>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</si>
  <si>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</si>
  <si>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</si>
  <si>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</si>
  <si>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</si>
  <si>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</si>
  <si>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</si>
  <si>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</si>
  <si>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</si>
  <si>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</si>
  <si>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</si>
  <si>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</si>
  <si>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</si>
  <si>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</si>
  <si>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</si>
  <si>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</si>
  <si>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</si>
  <si>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</si>
  <si>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</si>
  <si>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</si>
  <si>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</si>
  <si>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</si>
  <si>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</si>
  <si>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</si>
  <si>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</si>
  <si>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</si>
  <si>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</si>
  <si>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</si>
  <si>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</si>
  <si>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</si>
  <si>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</si>
  <si>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</si>
  <si>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</si>
  <si>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</si>
  <si>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</si>
  <si>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</si>
  <si>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</si>
  <si>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</si>
  <si>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</si>
  <si>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</si>
  <si>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</si>
  <si>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</si>
  <si>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</si>
  <si>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</si>
  <si>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</si>
  <si>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</si>
  <si>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</si>
  <si>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</si>
  <si>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</si>
  <si>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</si>
  <si>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</si>
  <si>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</si>
  <si>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</si>
  <si>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</si>
  <si>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</si>
  <si>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</si>
  <si>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</si>
  <si>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</si>
  <si>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</si>
  <si>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</si>
  <si>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</si>
  <si>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</si>
  <si>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</si>
  <si>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</si>
  <si>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</si>
  <si>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</si>
  <si>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</si>
  <si>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</si>
  <si>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</si>
  <si>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</si>
  <si>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</si>
  <si>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</si>
  <si>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</si>
  <si>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</si>
  <si>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</si>
  <si>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</si>
  <si>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</si>
  <si>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</si>
  <si>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</si>
  <si>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</si>
  <si>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</si>
  <si>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</si>
  <si>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</si>
  <si>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</si>
  <si>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</si>
  <si>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</si>
  <si>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</si>
  <si>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</si>
  <si>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</si>
  <si>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</si>
  <si>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</si>
  <si>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</si>
  <si>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</si>
  <si>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</si>
  <si>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</si>
  <si>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</si>
  <si>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</si>
  <si>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</si>
  <si>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</si>
  <si>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</si>
  <si>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</si>
  <si>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</si>
  <si>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</si>
  <si>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</si>
  <si>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</si>
  <si>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</si>
  <si>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</si>
  <si>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</si>
  <si>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</si>
  <si>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</si>
  <si>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</si>
  <si>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</si>
  <si>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</si>
  <si>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</si>
  <si>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</si>
  <si>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</si>
  <si>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</si>
  <si>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</si>
  <si>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</si>
  <si>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</si>
  <si>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</si>
  <si>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</si>
  <si>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</si>
  <si>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</si>
  <si>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</si>
  <si>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</si>
  <si>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</si>
  <si>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</si>
  <si>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</si>
  <si>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</si>
  <si>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</si>
  <si>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</si>
  <si>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</si>
  <si>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</si>
  <si>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</si>
  <si>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</si>
  <si>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</si>
  <si>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</si>
  <si>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</si>
  <si>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</si>
  <si>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</si>
  <si>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</si>
  <si>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</si>
  <si>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</si>
  <si>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</si>
  <si>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</si>
  <si>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</si>
  <si>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</si>
  <si>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</si>
  <si>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</si>
  <si>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</si>
  <si>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</si>
  <si>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</si>
  <si>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</si>
  <si>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</si>
  <si>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</si>
  <si>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</si>
  <si>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</si>
  <si>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</si>
  <si>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</si>
  <si>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</si>
  <si>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</si>
  <si>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</si>
  <si>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</si>
  <si>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</si>
  <si>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</si>
  <si>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</si>
  <si>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</si>
  <si>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</si>
  <si>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</si>
  <si>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</si>
  <si>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</si>
  <si>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</si>
  <si>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</si>
  <si>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</si>
  <si>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</si>
  <si>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</si>
  <si>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</si>
  <si>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</si>
  <si>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</si>
  <si>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</si>
  <si>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</si>
  <si>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</si>
  <si>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</si>
  <si>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</si>
  <si>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</si>
  <si>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</si>
  <si>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</si>
  <si>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</si>
  <si>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</si>
  <si>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</si>
  <si>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</si>
  <si>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</si>
  <si>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</si>
  <si>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</si>
  <si>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</si>
  <si>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</si>
  <si>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</si>
  <si>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</si>
  <si>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</si>
  <si>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</si>
  <si>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</si>
  <si>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</si>
  <si>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</si>
  <si>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</si>
  <si>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</si>
  <si>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</si>
  <si>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</si>
  <si>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</si>
  <si>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</si>
  <si>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</si>
  <si>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</si>
  <si>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</si>
  <si>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</si>
  <si>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</si>
  <si>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</si>
  <si>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</si>
  <si>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</si>
  <si>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</si>
  <si>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</si>
  <si>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</si>
  <si>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</si>
  <si>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</si>
  <si>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</si>
  <si>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</si>
  <si>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</si>
  <si>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</si>
  <si>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</si>
  <si>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</si>
  <si>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</si>
  <si>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</si>
  <si>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</si>
  <si>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</si>
  <si>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</si>
  <si>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</si>
  <si>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</si>
  <si>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</si>
  <si>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</si>
  <si>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</si>
  <si>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</si>
  <si>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</si>
  <si>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</si>
  <si>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</si>
  <si>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</si>
  <si>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</si>
  <si>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</si>
  <si>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</si>
  <si>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</si>
  <si>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</si>
  <si>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</si>
  <si>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</si>
  <si>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</si>
  <si>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</si>
  <si>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</si>
  <si>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</si>
  <si>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</si>
  <si>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</si>
  <si>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</si>
  <si>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</si>
  <si>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</si>
  <si>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</si>
  <si>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</si>
  <si>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</si>
  <si>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</si>
  <si>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</si>
  <si>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</si>
  <si>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</si>
  <si>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</si>
  <si>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</si>
  <si>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</si>
  <si>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</si>
  <si>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</si>
  <si>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</si>
  <si>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</si>
  <si>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</si>
  <si>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</si>
  <si>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</si>
  <si>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</si>
  <si>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</si>
  <si>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</si>
  <si>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</si>
  <si>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</si>
  <si>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</si>
  <si>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</si>
  <si>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</si>
  <si>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</si>
  <si>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</si>
  <si>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</si>
  <si>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</si>
  <si>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</si>
  <si>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</si>
  <si>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</si>
  <si>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</si>
  <si>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</si>
  <si>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</si>
  <si>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</si>
  <si>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</si>
  <si>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</si>
  <si>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</si>
  <si>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</si>
  <si>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</si>
  <si>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</si>
  <si>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</si>
  <si>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</si>
  <si>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</si>
  <si>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</si>
  <si>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</si>
  <si>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</si>
  <si>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</si>
  <si>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</si>
  <si>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</si>
  <si>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</si>
  <si>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</si>
  <si>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</si>
  <si>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</si>
  <si>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</si>
  <si>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</si>
  <si>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</si>
  <si>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</si>
  <si>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</si>
  <si>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</si>
  <si>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</si>
  <si>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</si>
  <si>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</si>
  <si>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</si>
  <si>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</si>
  <si>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</si>
  <si>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</si>
  <si>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</si>
  <si>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</si>
  <si>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</si>
  <si>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</si>
  <si>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</si>
  <si>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</si>
  <si>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</si>
  <si>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</si>
  <si>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</si>
  <si>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</si>
  <si>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</si>
  <si>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</si>
  <si>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</si>
  <si>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</si>
  <si>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</si>
  <si>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</si>
  <si>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</si>
  <si>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</si>
  <si>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</si>
  <si>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</si>
  <si>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</si>
  <si>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</si>
  <si>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</si>
  <si>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</si>
  <si>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</si>
  <si>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</si>
  <si>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</si>
  <si>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</si>
  <si>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</si>
  <si>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</si>
  <si>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</si>
  <si>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</si>
  <si>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</si>
  <si>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</si>
  <si>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</si>
  <si>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</si>
  <si>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</si>
  <si>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</si>
  <si>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</si>
  <si>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</si>
  <si>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</si>
  <si>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</si>
  <si>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</si>
  <si>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</si>
  <si>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</si>
  <si>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</si>
  <si>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</si>
  <si>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</si>
  <si>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</si>
  <si>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</si>
  <si>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</si>
  <si>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</si>
  <si>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</si>
  <si>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</si>
  <si>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</si>
  <si>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</si>
  <si>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</si>
  <si>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</si>
  <si>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</si>
  <si>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</si>
  <si>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</si>
  <si>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</si>
  <si>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</si>
  <si>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</si>
  <si>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</si>
  <si>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</si>
  <si>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</si>
  <si>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</si>
  <si>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</si>
  <si>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</si>
  <si>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</si>
  <si>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</si>
  <si>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</si>
  <si>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</si>
  <si>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</si>
  <si>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</si>
  <si>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</si>
  <si>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</si>
  <si>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</si>
  <si>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</si>
  <si>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</si>
  <si>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</si>
  <si>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</si>
  <si>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</si>
  <si>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</si>
  <si>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</si>
  <si>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</si>
  <si>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</si>
  <si>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</si>
  <si>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</si>
  <si>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</si>
  <si>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</si>
  <si>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</si>
  <si>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</si>
  <si>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</si>
  <si>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</si>
  <si>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</si>
  <si>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</si>
  <si>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</si>
  <si>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</si>
  <si>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</si>
  <si>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</si>
  <si>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</si>
  <si>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</si>
  <si>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</si>
  <si>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</si>
  <si>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</si>
  <si>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</si>
  <si>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</si>
  <si>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</si>
  <si>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</si>
  <si>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</si>
  <si>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</si>
  <si>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</si>
  <si>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</si>
  <si>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</si>
  <si>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</si>
  <si>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</si>
  <si>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</si>
  <si>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</si>
  <si>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</si>
  <si>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</si>
  <si>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</si>
  <si>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</si>
  <si>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</si>
  <si>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</si>
  <si>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</si>
  <si>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</si>
  <si>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</si>
  <si>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</si>
  <si>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</si>
  <si>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</si>
  <si>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</si>
  <si>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</si>
  <si>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</si>
  <si>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</si>
  <si>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</si>
  <si>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</si>
  <si>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</si>
  <si>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</si>
  <si>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</si>
  <si>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</si>
  <si>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</si>
  <si>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</si>
  <si>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</si>
  <si>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</si>
  <si>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</si>
  <si>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</si>
  <si>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</si>
  <si>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</si>
  <si>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</si>
  <si>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</si>
  <si>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</si>
  <si>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</si>
  <si>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</si>
  <si>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</si>
  <si>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</si>
  <si>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</si>
  <si>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</si>
  <si>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</si>
  <si>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</si>
  <si>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</si>
  <si>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</si>
  <si>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</si>
  <si>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</si>
  <si>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</si>
  <si>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</si>
  <si>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</si>
  <si>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</si>
  <si>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</si>
  <si>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</si>
  <si>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</si>
  <si>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</si>
  <si>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</si>
  <si>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</si>
  <si>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</si>
  <si>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</si>
  <si>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</si>
  <si>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</si>
  <si>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</si>
  <si>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</si>
  <si>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</si>
  <si>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</si>
  <si>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</si>
  <si>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</si>
  <si>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</si>
  <si>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</si>
  <si>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</si>
  <si>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</si>
  <si>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</si>
  <si>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</si>
  <si>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</si>
  <si>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</si>
  <si>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</si>
  <si>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</si>
  <si>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</si>
  <si>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</si>
  <si>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</si>
  <si>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</si>
  <si>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</si>
  <si>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</si>
  <si>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</si>
  <si>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</si>
  <si>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</si>
  <si>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</si>
  <si>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</si>
  <si>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</si>
  <si>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</si>
  <si>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</si>
  <si>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</si>
  <si>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</si>
  <si>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</si>
  <si>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</si>
  <si>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</si>
  <si>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</si>
  <si>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</si>
  <si>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</si>
  <si>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</si>
  <si>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</si>
  <si>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</si>
  <si>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</si>
  <si>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</si>
  <si>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</si>
  <si>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</si>
  <si>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</si>
  <si>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</si>
  <si>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</si>
  <si>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</si>
  <si>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</si>
  <si>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</si>
  <si>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</si>
  <si>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</si>
  <si>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</si>
  <si>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</si>
  <si>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</si>
  <si>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</si>
  <si>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</si>
  <si>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</si>
  <si>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</si>
  <si>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</si>
  <si>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</si>
  <si>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</si>
  <si>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</si>
  <si>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</si>
  <si>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</si>
  <si>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</si>
  <si>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</si>
  <si>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</si>
  <si>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</si>
  <si>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</si>
  <si>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</si>
  <si>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</si>
  <si>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</si>
  <si>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</si>
  <si>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</si>
  <si>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</si>
  <si>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</si>
  <si>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</si>
  <si>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</si>
  <si>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</si>
  <si>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</si>
  <si>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</si>
  <si>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</si>
  <si>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</si>
  <si>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</si>
  <si>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</si>
  <si>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</si>
  <si>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</si>
  <si>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</si>
  <si>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</si>
  <si>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</si>
  <si>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</si>
  <si>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</si>
  <si>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</si>
  <si>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</si>
  <si>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</si>
  <si>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</si>
  <si>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</si>
  <si>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</si>
  <si>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</si>
  <si>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</si>
  <si>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</si>
  <si>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</si>
  <si>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</si>
  <si>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</si>
  <si>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</si>
  <si>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</si>
  <si>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</si>
  <si>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</si>
  <si>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</si>
  <si>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</si>
  <si>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</si>
  <si>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</si>
  <si>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</si>
  <si>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</si>
  <si>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</si>
  <si>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</si>
  <si>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</si>
  <si>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</si>
  <si>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</si>
  <si>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</si>
  <si>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</si>
  <si>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</si>
  <si>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</si>
  <si>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</si>
  <si>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</si>
  <si>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</si>
  <si>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</si>
  <si>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</si>
  <si>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</si>
  <si>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</si>
  <si>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</si>
  <si>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</si>
  <si>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</si>
  <si>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</si>
  <si>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</si>
  <si>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</si>
  <si>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</si>
  <si>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</si>
  <si>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</si>
  <si>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</si>
  <si>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</si>
  <si>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</si>
  <si>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</si>
  <si>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</si>
  <si>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</si>
  <si>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</si>
  <si>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</si>
  <si>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</si>
  <si>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</si>
  <si>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</si>
  <si>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</si>
  <si>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</si>
  <si>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</si>
  <si>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</si>
  <si>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</si>
  <si>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</si>
  <si>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</si>
  <si>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</si>
  <si>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</si>
  <si>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</si>
  <si>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</si>
  <si>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</si>
  <si>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</si>
  <si>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</si>
  <si>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</si>
  <si>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</si>
  <si>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</si>
  <si>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</si>
  <si>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</si>
  <si>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</si>
  <si>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</si>
  <si>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</si>
  <si>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</si>
  <si>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</si>
  <si>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</si>
  <si>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</si>
  <si>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</si>
  <si>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</si>
  <si>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</si>
  <si>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</si>
  <si>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</si>
  <si>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</si>
  <si>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</si>
  <si>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</si>
  <si>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</si>
  <si>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</si>
  <si>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</si>
  <si>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</si>
  <si>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</si>
  <si>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</si>
  <si>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</si>
  <si>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</si>
  <si>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</si>
  <si>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</si>
  <si>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</si>
  <si>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</si>
  <si>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</si>
  <si>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</si>
  <si>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</si>
  <si>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</si>
  <si>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</si>
  <si>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</si>
  <si>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</si>
  <si>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</si>
  <si>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</si>
  <si>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</si>
  <si>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</si>
  <si>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</si>
  <si>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</si>
  <si>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</si>
  <si>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</si>
  <si>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</si>
  <si>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</si>
  <si>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</si>
  <si>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</si>
  <si>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</si>
  <si>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</si>
  <si>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</si>
  <si>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</si>
  <si>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</si>
  <si>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</si>
  <si>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</si>
  <si>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</si>
  <si>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</si>
  <si>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</si>
  <si>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</si>
  <si>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</si>
  <si>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</si>
  <si>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</si>
  <si>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</si>
  <si>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</si>
  <si>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</si>
  <si>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</si>
  <si>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</si>
  <si>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</si>
  <si>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</si>
  <si>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</si>
  <si>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</si>
  <si>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</si>
  <si>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</si>
  <si>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</si>
  <si>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</si>
  <si>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</si>
  <si>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</si>
  <si>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</si>
  <si>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</si>
  <si>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</si>
  <si>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</si>
  <si>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</si>
  <si>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</si>
  <si>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</si>
  <si>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</si>
  <si>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</si>
  <si>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</si>
  <si>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</si>
  <si>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</si>
  <si>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</si>
  <si>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</si>
  <si>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</si>
  <si>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</si>
  <si>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</si>
  <si>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</si>
  <si>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</si>
  <si>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</si>
  <si>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</si>
  <si>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</si>
  <si>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</si>
  <si>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</si>
  <si>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</si>
  <si>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</si>
  <si>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</si>
  <si>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</si>
  <si>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</si>
  <si>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</si>
  <si>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</si>
  <si>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</si>
  <si>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</si>
  <si>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</si>
  <si>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</si>
  <si>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</si>
  <si>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</si>
  <si>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</si>
  <si>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</si>
  <si>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</si>
  <si>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</si>
  <si>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</si>
  <si>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</si>
  <si>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</si>
  <si>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</si>
  <si>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</si>
  <si>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</si>
  <si>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</si>
  <si>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</si>
  <si>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</si>
  <si>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</si>
  <si>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</si>
  <si>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</si>
  <si>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</si>
  <si>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</si>
  <si>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</si>
  <si>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</si>
  <si>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</si>
  <si>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</si>
  <si>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</si>
  <si>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</si>
  <si>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</si>
  <si>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</si>
  <si>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</si>
  <si>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</si>
  <si>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</si>
  <si>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</si>
  <si>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</si>
  <si>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</si>
  <si>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</si>
  <si>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</si>
  <si>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</si>
  <si>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</si>
  <si>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</si>
  <si>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</si>
  <si>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</si>
  <si>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</si>
  <si>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</si>
  <si>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</si>
  <si>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</si>
  <si>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</si>
  <si>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</si>
  <si>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</si>
  <si>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</si>
  <si>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</si>
  <si>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</si>
  <si>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</si>
  <si>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</si>
  <si>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</si>
  <si>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</si>
  <si>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</si>
  <si>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</si>
  <si>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</si>
  <si>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</si>
  <si>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</si>
  <si>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</si>
  <si>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</si>
  <si>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</si>
  <si>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</si>
  <si>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</si>
  <si>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</si>
  <si>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</si>
  <si>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</si>
  <si>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</si>
  <si>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</si>
  <si>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</si>
  <si>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</si>
  <si>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</si>
  <si>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</si>
  <si>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</si>
  <si>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</si>
  <si>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</si>
  <si>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</si>
  <si>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</si>
  <si>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</si>
  <si>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</si>
  <si>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</si>
  <si>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</si>
  <si>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</si>
  <si>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</si>
  <si>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</si>
  <si>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</si>
  <si>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</si>
  <si>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</si>
  <si>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</si>
  <si>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</si>
  <si>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</si>
  <si>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</si>
  <si>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</si>
  <si>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</si>
  <si>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</si>
  <si>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</si>
  <si>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</si>
  <si>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</si>
  <si>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</si>
  <si>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</si>
  <si>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</si>
  <si>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</si>
  <si>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</si>
  <si>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</si>
  <si>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</si>
  <si>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</si>
  <si>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</si>
  <si>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</si>
  <si>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</si>
  <si>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</si>
  <si>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</si>
  <si>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</si>
  <si>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</si>
  <si>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</si>
  <si>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</si>
  <si>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</si>
  <si>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</si>
  <si>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</si>
  <si>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</si>
  <si>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</si>
  <si>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</si>
  <si>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</si>
  <si>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</si>
  <si>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</si>
  <si>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</si>
  <si>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</si>
  <si>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</si>
  <si>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</si>
  <si>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</si>
  <si>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</si>
  <si>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</si>
  <si>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</si>
  <si>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</si>
  <si>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</si>
  <si>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</si>
  <si>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</si>
  <si>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</si>
  <si>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</si>
  <si>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</si>
  <si>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</si>
  <si>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</si>
  <si>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</si>
  <si>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</si>
  <si>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</si>
  <si>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</si>
  <si>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</si>
  <si>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</si>
  <si>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</si>
  <si>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</si>
  <si>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</si>
  <si>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</si>
  <si>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</si>
  <si>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</si>
  <si>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</si>
  <si>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</si>
  <si>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</si>
  <si>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</si>
  <si>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</si>
  <si>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</si>
  <si>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</si>
  <si>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</si>
  <si>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</si>
  <si>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</si>
  <si>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</si>
  <si>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</si>
  <si>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</si>
  <si>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</si>
  <si>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</si>
  <si>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</si>
  <si>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</si>
  <si>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</si>
  <si>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</si>
  <si>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</si>
  <si>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</si>
  <si>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</si>
  <si>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</si>
  <si>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</si>
  <si>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</si>
  <si>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</si>
  <si>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</si>
  <si>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</si>
  <si>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</si>
  <si>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</si>
  <si>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</si>
  <si>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</si>
  <si>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</si>
  <si>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</si>
  <si>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</si>
  <si>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</si>
  <si>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</si>
  <si>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</si>
  <si>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</si>
  <si>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</si>
  <si>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</si>
  <si>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</si>
  <si>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</si>
  <si>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</si>
  <si>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</si>
  <si>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</si>
  <si>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</si>
  <si>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</si>
  <si>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</si>
  <si>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</si>
  <si>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</si>
  <si>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</si>
  <si>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</si>
  <si>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</si>
  <si>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</si>
  <si>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</si>
  <si>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</si>
  <si>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</si>
  <si>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</si>
  <si>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</si>
  <si>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</si>
  <si>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</si>
  <si>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</si>
  <si>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</si>
  <si>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</si>
  <si>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</si>
  <si>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</si>
  <si>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</si>
  <si>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</si>
  <si>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</si>
  <si>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</si>
  <si>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</si>
  <si>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</si>
  <si>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</si>
  <si>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</si>
  <si>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</si>
  <si>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</si>
  <si>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</si>
  <si>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</si>
  <si>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</si>
  <si>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</si>
  <si>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</si>
  <si>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</si>
  <si>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</si>
  <si>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</si>
  <si>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</si>
  <si>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</si>
  <si>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</si>
  <si>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</si>
  <si>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</si>
  <si>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</si>
  <si>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</si>
  <si>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</si>
  <si>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</si>
  <si>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</si>
  <si>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</si>
  <si>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</si>
  <si>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</si>
  <si>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</si>
  <si>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</si>
  <si>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</si>
  <si>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</si>
  <si>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</si>
  <si>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</si>
  <si>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</si>
  <si>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</si>
  <si>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</si>
  <si>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</si>
  <si>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</si>
  <si>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</si>
  <si>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</si>
  <si>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</si>
  <si>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</si>
  <si>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</si>
  <si>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</si>
  <si>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</si>
  <si>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</si>
  <si>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</si>
  <si>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</si>
  <si>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</si>
  <si>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</si>
  <si>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</si>
  <si>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</si>
  <si>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</si>
  <si>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</si>
  <si>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</si>
  <si>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</si>
  <si>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</si>
  <si>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</si>
  <si>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</si>
  <si>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</si>
  <si>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</si>
  <si>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</si>
  <si>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</si>
  <si>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</si>
  <si>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</si>
  <si>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</si>
  <si>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</si>
  <si>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</si>
  <si>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</si>
  <si>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</si>
  <si>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</si>
  <si>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</si>
  <si>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</si>
  <si>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</si>
  <si>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</si>
  <si>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</si>
  <si>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</si>
  <si>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</si>
  <si>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</si>
  <si>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</si>
  <si>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</si>
  <si>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</si>
  <si>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</si>
  <si>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</si>
  <si>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</si>
  <si>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</si>
  <si>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</si>
  <si>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</si>
  <si>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</si>
  <si>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</si>
  <si>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</si>
  <si>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</si>
  <si>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</si>
  <si>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</si>
  <si>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</si>
  <si>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</si>
  <si>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</si>
  <si>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</si>
  <si>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</si>
  <si>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</si>
  <si>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</si>
  <si>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</si>
  <si>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</si>
  <si>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</si>
  <si>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</si>
  <si>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</si>
  <si>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</si>
  <si>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</si>
  <si>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</si>
  <si>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</si>
  <si>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</si>
  <si>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</si>
  <si>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</si>
  <si>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</si>
  <si>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</si>
  <si>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</si>
  <si>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</si>
  <si>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</si>
  <si>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</si>
  <si>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</si>
  <si>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</si>
  <si>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</si>
  <si>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</si>
  <si>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</si>
  <si>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</si>
  <si>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</si>
  <si>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</si>
  <si>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</si>
  <si>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</si>
  <si>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</si>
  <si>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</si>
  <si>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</si>
  <si>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</si>
  <si>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</si>
  <si>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</si>
  <si>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</si>
  <si>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</si>
  <si>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</si>
  <si>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</si>
  <si>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</si>
  <si>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</si>
  <si>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</si>
  <si>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</si>
  <si>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</si>
  <si>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</si>
  <si>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</si>
  <si>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</si>
  <si>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</si>
  <si>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</si>
  <si>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</si>
  <si>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</si>
  <si>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</si>
  <si>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</si>
  <si>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</si>
  <si>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</si>
  <si>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</si>
  <si>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</si>
  <si>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</si>
  <si>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</si>
  <si>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</si>
  <si>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</si>
  <si>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</si>
  <si>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</si>
  <si>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</si>
  <si>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</si>
  <si>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</si>
  <si>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</si>
  <si>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</si>
  <si>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</si>
  <si>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</si>
  <si>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</si>
  <si>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</si>
  <si>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</si>
  <si>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</si>
  <si>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</si>
  <si>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</si>
  <si>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</si>
  <si>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</si>
  <si>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</si>
  <si>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</si>
  <si>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</si>
  <si>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</si>
  <si>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</si>
  <si>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</si>
  <si>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</si>
  <si>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</si>
  <si>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</si>
  <si>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</si>
  <si>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</si>
  <si>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</si>
  <si>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</si>
  <si>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</si>
  <si>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</si>
  <si>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</si>
  <si>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</si>
  <si>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</si>
  <si>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</si>
  <si>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</si>
  <si>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</si>
  <si>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</si>
  <si>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</si>
  <si>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</si>
  <si>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</si>
  <si>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</si>
  <si>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</si>
  <si>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</si>
  <si>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</si>
  <si>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</si>
  <si>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</si>
  <si>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</si>
  <si>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</si>
  <si>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</si>
  <si>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</si>
  <si>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</si>
  <si>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</si>
  <si>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</si>
  <si>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</si>
  <si>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</si>
  <si>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</si>
  <si>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</si>
  <si>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</si>
  <si>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</si>
  <si>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</si>
  <si>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</si>
  <si>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</si>
  <si>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</si>
  <si>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</si>
  <si>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</si>
  <si>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</si>
  <si>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</si>
  <si>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</si>
  <si>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</si>
  <si>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</si>
  <si>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</si>
  <si>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</si>
  <si>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</si>
  <si>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</si>
  <si>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</si>
  <si>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</si>
  <si>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</si>
  <si>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</si>
  <si>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</si>
  <si>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</si>
  <si>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</si>
  <si>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</si>
  <si>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</si>
  <si>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</si>
  <si>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</si>
  <si>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</si>
  <si>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</si>
  <si>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</si>
  <si>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</si>
  <si>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</si>
  <si>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</si>
  <si>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</si>
  <si>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</si>
  <si>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</si>
  <si>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</si>
  <si>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</si>
  <si>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</si>
  <si>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</si>
  <si>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</si>
  <si>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</si>
  <si>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</si>
  <si>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</si>
  <si>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</si>
  <si>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</si>
  <si>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</si>
  <si>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</si>
  <si>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</si>
  <si>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</si>
  <si>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</si>
  <si>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</si>
  <si>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</si>
  <si>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</si>
  <si>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</si>
  <si>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</si>
  <si>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</si>
  <si>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</si>
  <si>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</si>
  <si>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</si>
  <si>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</si>
  <si>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</si>
  <si>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</si>
  <si>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</si>
  <si>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</si>
  <si>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</si>
  <si>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</si>
  <si>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</si>
  <si>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</si>
  <si>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</si>
  <si>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</si>
  <si>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</si>
  <si>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</si>
  <si>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</si>
  <si>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</si>
  <si>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</si>
  <si>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</si>
  <si>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</si>
  <si>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</si>
  <si>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</si>
  <si>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</si>
  <si>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</si>
  <si>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</si>
  <si>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</si>
  <si>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</si>
  <si>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</si>
  <si>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</si>
  <si>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</si>
  <si>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</si>
  <si>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</si>
  <si>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</si>
  <si>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</si>
  <si>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</si>
  <si>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</si>
  <si>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</si>
  <si>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</si>
  <si>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</si>
  <si>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</si>
  <si>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</si>
  <si>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</si>
  <si>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</si>
  <si>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</si>
  <si>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</si>
  <si>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</si>
  <si>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</si>
  <si>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</si>
  <si>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</si>
  <si>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</si>
  <si>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</si>
  <si>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</si>
  <si>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</si>
  <si>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</si>
  <si>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</si>
  <si>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</si>
  <si>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</si>
  <si>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</si>
  <si>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</si>
  <si>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</si>
  <si>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</si>
  <si>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</si>
  <si>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</si>
  <si>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</si>
  <si>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</si>
  <si>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</si>
  <si>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</si>
  <si>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</si>
  <si>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</si>
  <si>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</si>
  <si>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</si>
  <si>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</si>
  <si>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</si>
  <si>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</si>
  <si>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</si>
  <si>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</si>
  <si>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</si>
  <si>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</si>
  <si>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</si>
  <si>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</si>
  <si>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</si>
  <si>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</si>
  <si>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</si>
  <si>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</si>
  <si>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</si>
  <si>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</si>
  <si>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</si>
  <si>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</si>
  <si>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</si>
  <si>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</si>
  <si>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</si>
  <si>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</si>
  <si>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</si>
  <si>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</si>
  <si>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</si>
  <si>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</si>
  <si>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</si>
  <si>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</si>
  <si>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</si>
  <si>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</si>
  <si>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</si>
  <si>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</si>
  <si>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</si>
  <si>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</si>
  <si>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</si>
  <si>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</si>
  <si>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</si>
  <si>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</si>
  <si>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</si>
  <si>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</si>
  <si>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</si>
  <si>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</si>
  <si>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</si>
  <si>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</si>
  <si>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</si>
  <si>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</si>
  <si>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</si>
  <si>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</si>
  <si>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</si>
  <si>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</si>
  <si>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</si>
  <si>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</si>
  <si>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</si>
  <si>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</si>
  <si>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</si>
  <si>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</si>
  <si>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</si>
  <si>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</si>
  <si>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</si>
  <si>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</si>
  <si>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</si>
  <si>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</si>
  <si>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</si>
  <si>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</si>
  <si>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</si>
  <si>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</si>
  <si>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</si>
  <si>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</si>
  <si>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</si>
  <si>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</si>
  <si>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</si>
  <si>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</si>
  <si>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</si>
  <si>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</si>
  <si>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</si>
  <si>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</si>
  <si>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</si>
  <si>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</si>
  <si>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</si>
  <si>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</si>
  <si>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</si>
  <si>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</si>
  <si>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</si>
  <si>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</si>
  <si>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</si>
  <si>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</si>
  <si>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</si>
  <si>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</si>
  <si>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</si>
  <si>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</si>
  <si>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</si>
  <si>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</si>
  <si>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</si>
  <si>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</si>
  <si>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</si>
  <si>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</si>
  <si>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</si>
  <si>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</si>
  <si>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</si>
  <si>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</si>
  <si>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</si>
  <si>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</si>
  <si>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</si>
  <si>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</si>
  <si>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</si>
  <si>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</si>
  <si>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</si>
  <si>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</si>
  <si>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</si>
  <si>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</si>
  <si>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</si>
  <si>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</si>
  <si>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</si>
  <si>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</si>
  <si>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</si>
  <si>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</si>
  <si>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</si>
  <si>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</si>
  <si>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</si>
  <si>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</si>
  <si>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</si>
  <si>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</si>
  <si>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</si>
  <si>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</si>
  <si>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</si>
  <si>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</si>
  <si>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</si>
  <si>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</si>
  <si>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</si>
  <si>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</si>
  <si>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</si>
  <si>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</si>
  <si>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</si>
  <si>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</si>
  <si>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</si>
  <si>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</si>
  <si>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</si>
  <si>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</si>
  <si>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</si>
  <si>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</si>
  <si>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</si>
  <si>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</si>
  <si>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</si>
  <si>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</si>
  <si>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</si>
  <si>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</si>
  <si>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</si>
  <si>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</si>
  <si>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</si>
  <si>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</si>
  <si>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</si>
  <si>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</si>
  <si>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</si>
  <si>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</si>
  <si>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</si>
  <si>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</si>
  <si>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</si>
  <si>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</si>
  <si>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</si>
  <si>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</si>
  <si>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</si>
  <si>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</si>
  <si>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</si>
  <si>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</si>
  <si>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</si>
  <si>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</si>
  <si>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</si>
  <si>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</si>
  <si>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</si>
  <si>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</si>
  <si>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</si>
  <si>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</si>
  <si>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</si>
  <si>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</si>
  <si>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</si>
  <si>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</si>
  <si>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</si>
  <si>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</si>
  <si>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</si>
  <si>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</si>
  <si>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</si>
  <si>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</si>
  <si>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</si>
  <si>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</si>
  <si>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</si>
  <si>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</si>
  <si>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</si>
  <si>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</si>
  <si>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</si>
  <si>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</si>
  <si>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</si>
  <si>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</si>
  <si>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</si>
  <si>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</si>
  <si>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</si>
  <si>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</si>
  <si>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</si>
  <si>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</si>
  <si>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</si>
  <si>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</si>
  <si>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</si>
  <si>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</si>
  <si>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</si>
  <si>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</si>
  <si>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</si>
  <si>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</si>
  <si>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</si>
  <si>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</si>
  <si>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</si>
  <si>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</si>
  <si>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</si>
  <si>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</si>
  <si>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</si>
  <si>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</si>
  <si>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</si>
  <si>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</si>
  <si>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</si>
  <si>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</si>
  <si>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</si>
  <si>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</si>
  <si>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</si>
  <si>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</si>
  <si>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</si>
  <si>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</si>
  <si>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</si>
  <si>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</si>
  <si>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</si>
  <si>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</si>
  <si>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</si>
  <si>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</si>
  <si>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</si>
  <si>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</si>
  <si>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</si>
  <si>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</si>
  <si>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</si>
  <si>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</si>
  <si>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</si>
  <si>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</si>
  <si>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</si>
  <si>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</si>
  <si>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</si>
  <si>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</si>
  <si>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</si>
  <si>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</si>
  <si>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</si>
  <si>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</si>
  <si>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</si>
  <si>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</si>
  <si>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</si>
  <si>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</si>
  <si>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</si>
  <si>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</si>
  <si>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</si>
  <si>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</si>
  <si>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</si>
  <si>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</si>
  <si>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</si>
  <si>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</si>
  <si>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</si>
  <si>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</si>
  <si>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</si>
  <si>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</si>
  <si>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</si>
  <si>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</si>
  <si>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</si>
  <si>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</si>
  <si>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</si>
  <si>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</si>
  <si>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</si>
  <si>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</si>
  <si>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</si>
  <si>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</si>
  <si>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</si>
  <si>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</si>
  <si>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</si>
  <si>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</si>
  <si>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</si>
  <si>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</si>
  <si>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</si>
  <si>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</si>
  <si>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</si>
  <si>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</si>
  <si>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</si>
  <si>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</si>
  <si>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</si>
  <si>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</si>
  <si>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</si>
  <si>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</si>
  <si>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</si>
  <si>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</si>
  <si>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</si>
  <si>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</si>
  <si>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</si>
  <si>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</si>
  <si>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</si>
  <si>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</si>
  <si>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</si>
  <si>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</si>
  <si>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</si>
  <si>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</si>
  <si>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</si>
  <si>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</si>
  <si>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</si>
  <si>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</si>
  <si>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</si>
  <si>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</si>
  <si>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</si>
  <si>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</si>
  <si>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</si>
  <si>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</si>
  <si>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</si>
  <si>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</si>
  <si>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</si>
  <si>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</si>
  <si>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</si>
  <si>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</si>
  <si>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</si>
  <si>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</si>
  <si>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</si>
  <si>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</si>
  <si>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</si>
  <si>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</si>
  <si>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</si>
  <si>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</si>
  <si>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</si>
  <si>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</si>
  <si>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</si>
  <si>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</si>
  <si>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</si>
  <si>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</si>
  <si>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</si>
  <si>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</si>
  <si>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</si>
  <si>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</si>
  <si>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</si>
  <si>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</si>
  <si>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</si>
  <si>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</si>
  <si>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</si>
  <si>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</si>
  <si>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</si>
  <si>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</si>
  <si>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</si>
  <si>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</si>
  <si>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</si>
  <si>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</si>
  <si>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</si>
  <si>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</si>
  <si>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</si>
  <si>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</si>
  <si>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</si>
  <si>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</si>
  <si>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</si>
  <si>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</si>
  <si>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</si>
  <si>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</si>
  <si>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</si>
  <si>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</si>
  <si>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</si>
  <si>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</si>
  <si>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</si>
  <si>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</si>
  <si>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</si>
  <si>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</si>
  <si>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</si>
  <si>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</si>
  <si>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</si>
  <si>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</si>
  <si>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</si>
  <si>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</si>
  <si>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</si>
  <si>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</si>
  <si>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</si>
  <si>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</si>
  <si>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</si>
  <si>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</si>
  <si>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</si>
  <si>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</si>
  <si>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</si>
  <si>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</si>
  <si>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</si>
  <si>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</si>
  <si>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</si>
  <si>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</si>
  <si>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</si>
  <si>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</si>
  <si>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</si>
  <si>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</si>
  <si>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</si>
  <si>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</si>
  <si>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</si>
  <si>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</si>
  <si>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</si>
  <si>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</si>
  <si>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</si>
  <si>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</si>
  <si>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</si>
  <si>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</si>
  <si>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</si>
  <si>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</si>
  <si>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</si>
  <si>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</si>
  <si>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</si>
  <si>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</si>
  <si>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</si>
  <si>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</si>
  <si>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</si>
  <si>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</si>
  <si>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</si>
  <si>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</si>
  <si>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</si>
  <si>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</si>
  <si>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</si>
  <si>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</si>
  <si>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</si>
  <si>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</si>
  <si>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</si>
  <si>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</si>
  <si>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</si>
  <si>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</si>
  <si>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</si>
  <si>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</si>
  <si>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</si>
  <si>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</si>
  <si>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</si>
  <si>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</si>
  <si>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</si>
  <si>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</si>
  <si>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</si>
  <si>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</si>
  <si>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</si>
  <si>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</si>
  <si>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</si>
  <si>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</si>
  <si>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</si>
  <si>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</si>
  <si>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</si>
  <si>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</si>
  <si>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</si>
  <si>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</si>
  <si>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</si>
  <si>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</si>
  <si>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</si>
  <si>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</si>
  <si>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</si>
  <si>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</si>
  <si>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</si>
  <si>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</si>
  <si>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</si>
  <si>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</si>
  <si>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</si>
  <si>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</si>
  <si>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</si>
  <si>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</si>
  <si>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</si>
  <si>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</si>
  <si>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</si>
  <si>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</si>
  <si>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</si>
  <si>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</si>
  <si>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</si>
  <si>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</si>
  <si>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</si>
  <si>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</si>
  <si>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</si>
  <si>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</si>
  <si>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</si>
  <si>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</si>
  <si>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</si>
  <si>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</si>
  <si>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</si>
  <si>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</si>
  <si>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</si>
  <si>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</si>
  <si>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</si>
  <si>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</si>
  <si>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</si>
  <si>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</si>
  <si>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</si>
  <si>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</si>
  <si>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</si>
  <si>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</si>
  <si>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</si>
  <si>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</si>
  <si>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</si>
  <si>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</si>
  <si>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</si>
  <si>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</si>
  <si>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</si>
  <si>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</si>
  <si>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</si>
  <si>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</si>
  <si>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</si>
  <si>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</si>
  <si>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</si>
  <si>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</si>
  <si>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</si>
  <si>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</si>
  <si>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</si>
  <si>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</si>
  <si>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</si>
  <si>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</si>
  <si>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</si>
  <si>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</si>
  <si>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</si>
  <si>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</si>
  <si>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</si>
  <si>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</si>
  <si>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</si>
  <si>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</si>
  <si>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</si>
  <si>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</si>
  <si>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</si>
  <si>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</si>
  <si>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</si>
  <si>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</si>
  <si>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</si>
  <si>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</si>
  <si>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</si>
  <si>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</si>
  <si>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</si>
  <si>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</si>
  <si>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</si>
  <si>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</si>
  <si>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</si>
  <si>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</si>
  <si>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</si>
  <si>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</si>
  <si>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</si>
  <si>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</si>
  <si>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</si>
  <si>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</si>
  <si>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</si>
  <si>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</si>
  <si>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</si>
  <si>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</si>
  <si>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</si>
  <si>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</si>
  <si>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</si>
  <si>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</si>
  <si>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</si>
  <si>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</si>
  <si>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</si>
  <si>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</si>
  <si>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</si>
  <si>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</si>
  <si>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</si>
  <si>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</si>
  <si>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</si>
  <si>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</si>
  <si>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</si>
  <si>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</si>
  <si>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</si>
  <si>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</si>
  <si>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</si>
  <si>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</si>
  <si>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</si>
  <si>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</si>
  <si>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</si>
  <si>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</si>
  <si>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</si>
  <si>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</si>
  <si>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</si>
  <si>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</si>
  <si>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</si>
  <si>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</si>
  <si>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</si>
  <si>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</si>
  <si>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</si>
  <si>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</si>
  <si>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</si>
  <si>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</si>
  <si>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</si>
  <si>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</si>
  <si>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</si>
  <si>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</si>
  <si>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</si>
  <si>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</si>
  <si>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</si>
  <si>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</si>
  <si>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</si>
  <si>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</si>
  <si>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</si>
  <si>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</si>
  <si>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</si>
  <si>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</si>
  <si>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</si>
  <si>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</si>
  <si>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</si>
  <si>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</si>
  <si>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</si>
  <si>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</si>
  <si>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</si>
  <si>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</si>
  <si>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</si>
  <si>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</si>
  <si>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</si>
  <si>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</si>
  <si>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</si>
  <si>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</si>
  <si>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</si>
  <si>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</si>
  <si>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</si>
  <si>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</si>
  <si>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</si>
  <si>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</si>
  <si>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</si>
  <si>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</si>
  <si>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</si>
  <si>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</si>
  <si>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</si>
  <si>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</si>
  <si>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</si>
  <si>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</si>
  <si>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</si>
  <si>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</si>
  <si>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</si>
  <si>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</si>
  <si>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</si>
  <si>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</si>
  <si>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</si>
  <si>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</si>
  <si>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</si>
  <si>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</si>
  <si>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</si>
  <si>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</si>
  <si>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</si>
  <si>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</si>
  <si>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</si>
  <si>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</si>
  <si>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</si>
  <si>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</si>
  <si>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</si>
  <si>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</si>
  <si>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</si>
  <si>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</si>
  <si>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</si>
  <si>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</si>
  <si>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</si>
  <si>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</si>
  <si>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</si>
  <si>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</si>
  <si>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</si>
  <si>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</si>
  <si>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</si>
  <si>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</si>
  <si>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</si>
  <si>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</si>
  <si>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</si>
  <si>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</si>
  <si>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</si>
  <si>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</si>
  <si>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</si>
  <si>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</si>
  <si>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</si>
  <si>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</si>
  <si>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</si>
  <si>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</si>
  <si>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</si>
  <si>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</si>
  <si>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</si>
  <si>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</si>
  <si>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</si>
  <si>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</si>
  <si>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</si>
  <si>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</si>
  <si>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</si>
  <si>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</si>
  <si>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</si>
  <si>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</si>
  <si>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</si>
  <si>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</si>
  <si>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</si>
  <si>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</si>
  <si>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</si>
  <si>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</si>
  <si>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</si>
  <si>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</si>
  <si>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</si>
  <si>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</si>
  <si>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</si>
  <si>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</si>
  <si>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</si>
  <si>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</si>
  <si>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</si>
  <si>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</si>
  <si>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</si>
  <si>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</si>
  <si>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</si>
  <si>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</si>
  <si>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</si>
  <si>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</si>
  <si>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</si>
  <si>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</si>
  <si>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</si>
  <si>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</si>
  <si>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</si>
  <si>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</si>
  <si>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</si>
  <si>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</si>
  <si>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</si>
  <si>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</si>
  <si>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</si>
  <si>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</si>
  <si>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</si>
  <si>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</si>
  <si>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</si>
  <si>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</si>
  <si>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</si>
  <si>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</si>
  <si>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</si>
  <si>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</si>
  <si>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</si>
  <si>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</si>
  <si>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</si>
  <si>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</si>
  <si>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</si>
  <si>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</si>
  <si>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</si>
  <si>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</si>
  <si>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</si>
  <si>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</si>
  <si>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</si>
  <si>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</si>
  <si>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</si>
  <si>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</si>
  <si>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</si>
  <si>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</si>
  <si>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</si>
  <si>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</si>
  <si>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</si>
  <si>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</si>
  <si>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</si>
  <si>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</si>
  <si>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</si>
  <si>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</si>
  <si>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</si>
  <si>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</si>
  <si>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</si>
  <si>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</si>
  <si>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</si>
  <si>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</si>
  <si>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</si>
  <si>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</si>
  <si>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</si>
  <si>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</si>
  <si>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</si>
  <si>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</si>
  <si>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</si>
  <si>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</si>
  <si>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</si>
  <si>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</si>
  <si>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</si>
  <si>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</si>
  <si>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</si>
  <si>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</si>
  <si>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</si>
  <si>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</si>
  <si>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</si>
  <si>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</si>
  <si>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</si>
  <si>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</si>
  <si>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</si>
  <si>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</si>
  <si>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</si>
  <si>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</si>
  <si>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</si>
  <si>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</si>
  <si>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</si>
  <si>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</si>
  <si>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</si>
  <si>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</si>
  <si>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</si>
  <si>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</si>
  <si>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</si>
  <si>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</si>
  <si>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</si>
  <si>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</si>
  <si>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</si>
  <si>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</si>
  <si>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</si>
  <si>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</si>
  <si>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</si>
  <si>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</si>
  <si>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</si>
  <si>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</si>
  <si>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</si>
  <si>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</si>
  <si>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</si>
  <si>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</si>
  <si>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</si>
  <si>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</si>
  <si>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</si>
  <si>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</si>
  <si>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</si>
  <si>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</si>
  <si>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</si>
  <si>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</si>
  <si>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</si>
  <si>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</si>
  <si>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</si>
  <si>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</si>
  <si>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</si>
  <si>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</si>
  <si>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</si>
  <si>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</si>
  <si>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</si>
  <si>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</si>
  <si>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</si>
  <si>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</si>
  <si>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</si>
  <si>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</si>
  <si>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</si>
  <si>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</si>
  <si>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</si>
  <si>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</si>
  <si>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</si>
  <si>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</si>
  <si>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</si>
  <si>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</si>
  <si>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</si>
  <si>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</si>
  <si>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</si>
  <si>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</si>
  <si>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</si>
  <si>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</si>
  <si>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</si>
  <si>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</si>
  <si>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</si>
  <si>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</si>
  <si>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</si>
  <si>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</si>
  <si>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</si>
  <si>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</si>
  <si>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</si>
  <si>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</si>
  <si>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</si>
  <si>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</si>
  <si>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</si>
  <si>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</si>
  <si>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</si>
  <si>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</si>
  <si>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</si>
  <si>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</si>
  <si>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</si>
  <si>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</si>
  <si>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</si>
  <si>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</si>
  <si>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</si>
  <si>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</si>
  <si>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</si>
  <si>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</si>
  <si>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</si>
  <si>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</si>
  <si>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</si>
  <si>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</si>
  <si>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</si>
  <si>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</si>
  <si>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</si>
  <si>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</si>
  <si>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</si>
  <si>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</si>
  <si>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</si>
  <si>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</si>
  <si>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</si>
  <si>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</si>
  <si>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</si>
  <si>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</si>
  <si>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</si>
  <si>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</si>
  <si>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</si>
  <si>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</si>
  <si>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</si>
  <si>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</si>
  <si>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</si>
  <si>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</si>
  <si>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</si>
  <si>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</si>
  <si>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</si>
  <si>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</si>
  <si>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</si>
  <si>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</si>
  <si>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</si>
  <si>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</si>
  <si>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</si>
  <si>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</si>
  <si>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</si>
  <si>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</si>
  <si>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</si>
  <si>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</si>
  <si>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</si>
  <si>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</si>
  <si>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</si>
  <si>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</si>
  <si>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</si>
  <si>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</si>
  <si>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</si>
  <si>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</si>
  <si>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</si>
  <si>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</si>
  <si>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</si>
  <si>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</si>
  <si>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</si>
  <si>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</si>
  <si>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</si>
  <si>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</si>
  <si>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</si>
  <si>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</si>
  <si>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</si>
  <si>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</si>
  <si>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</si>
  <si>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</si>
  <si>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</si>
  <si>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</si>
  <si>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</si>
  <si>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</si>
  <si>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</si>
  <si>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</si>
  <si>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</si>
  <si>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</si>
  <si>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</si>
  <si>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</si>
  <si>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</si>
  <si>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</si>
  <si>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</si>
  <si>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</si>
  <si>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</si>
  <si>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</si>
  <si>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</si>
  <si>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</si>
  <si>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</si>
  <si>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</si>
  <si>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</si>
  <si>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</si>
  <si>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</si>
  <si>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</si>
  <si>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</si>
  <si>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</si>
  <si>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</si>
  <si>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</si>
  <si>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</si>
  <si>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</si>
  <si>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</si>
  <si>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</si>
  <si>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</si>
  <si>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</si>
  <si>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</si>
  <si>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</si>
  <si>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</si>
  <si>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</si>
  <si>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</si>
  <si>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</si>
  <si>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</si>
  <si>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</si>
  <si>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</si>
  <si>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</si>
  <si>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</si>
  <si>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</si>
  <si>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</si>
  <si>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</si>
  <si>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</si>
  <si>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</si>
  <si>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</si>
  <si>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</si>
  <si>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</si>
  <si>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</si>
  <si>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</si>
  <si>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</si>
  <si>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</si>
  <si>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</si>
  <si>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</si>
  <si>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</si>
  <si>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</si>
  <si>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</si>
  <si>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</si>
  <si>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</si>
  <si>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</si>
  <si>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</si>
  <si>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</si>
  <si>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</si>
  <si>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</si>
  <si>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</si>
  <si>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</si>
  <si>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</si>
  <si>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</si>
  <si>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</si>
  <si>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</si>
  <si>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</si>
  <si>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</si>
  <si>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</si>
  <si>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</si>
  <si>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</si>
  <si>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</si>
  <si>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</si>
  <si>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</si>
  <si>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</si>
  <si>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</si>
  <si>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</si>
  <si>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</si>
  <si>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</si>
  <si>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</si>
  <si>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</si>
  <si>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</si>
  <si>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</si>
  <si>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</si>
  <si>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</si>
  <si>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</si>
  <si>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</si>
  <si>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</si>
  <si>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</si>
  <si>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</si>
  <si>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</si>
  <si>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</si>
  <si>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</si>
  <si>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</si>
  <si>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</si>
  <si>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</si>
  <si>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</si>
  <si>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</si>
  <si>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</si>
  <si>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</si>
  <si>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</si>
  <si>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</si>
  <si>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</si>
  <si>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</si>
  <si>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</si>
  <si>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</si>
  <si>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</si>
  <si>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</si>
  <si>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</si>
  <si>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</si>
  <si>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</si>
  <si>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</si>
  <si>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</si>
  <si>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</si>
  <si>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</si>
  <si>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</si>
  <si>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</si>
  <si>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</si>
  <si>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</si>
  <si>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</si>
  <si>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</si>
  <si>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</si>
  <si>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</si>
  <si>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</si>
  <si>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</si>
  <si>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</si>
  <si>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</si>
  <si>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</si>
  <si>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</si>
  <si>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</si>
  <si>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</si>
  <si>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</si>
  <si>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</si>
  <si>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</si>
  <si>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</si>
  <si>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</si>
  <si>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</si>
  <si>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</si>
  <si>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</si>
  <si>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</si>
  <si>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</si>
  <si>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</si>
  <si>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</si>
  <si>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</si>
  <si>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</si>
  <si>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</si>
  <si>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</si>
  <si>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</si>
  <si>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</si>
  <si>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</si>
  <si>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</si>
  <si>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</si>
  <si>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</si>
  <si>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</si>
  <si>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</si>
  <si>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</si>
  <si>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</si>
  <si>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</si>
  <si>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</si>
  <si>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</si>
  <si>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</si>
  <si>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</si>
  <si>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</si>
  <si>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</si>
  <si>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</si>
  <si>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</si>
  <si>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</si>
  <si>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</si>
  <si>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</si>
  <si>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</si>
  <si>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</si>
  <si>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</si>
  <si>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</si>
  <si>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</si>
  <si>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</si>
  <si>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</si>
  <si>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</si>
  <si>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</si>
  <si>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</si>
  <si>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</si>
  <si>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</si>
  <si>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</si>
  <si>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</si>
  <si>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</si>
  <si>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</si>
  <si>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</si>
  <si>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</si>
  <si>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</si>
  <si>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</si>
  <si>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</si>
  <si>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</si>
  <si>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</si>
  <si>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</si>
  <si>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</si>
  <si>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</si>
  <si>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</si>
  <si>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</si>
  <si>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</si>
  <si>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</si>
  <si>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</si>
  <si>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</si>
  <si>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</si>
  <si>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</si>
  <si>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</si>
  <si>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</si>
  <si>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</si>
  <si>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</si>
  <si>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</si>
  <si>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</si>
  <si>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</si>
  <si>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</si>
  <si>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</si>
  <si>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</si>
  <si>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</si>
  <si>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</si>
  <si>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</si>
  <si>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</si>
  <si>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</si>
  <si>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</si>
  <si>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</si>
  <si>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</si>
  <si>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</si>
  <si>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</si>
  <si>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</si>
  <si>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</si>
  <si>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</si>
  <si>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</si>
  <si>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</si>
  <si>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</si>
  <si>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</si>
  <si>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</si>
  <si>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</si>
  <si>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</si>
  <si>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</si>
  <si>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</si>
  <si>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</si>
  <si>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</si>
  <si>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</si>
  <si>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</si>
  <si>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</si>
  <si>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</si>
  <si>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</si>
  <si>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</si>
  <si>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</si>
  <si>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</si>
  <si>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</si>
  <si>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</si>
  <si>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</si>
  <si>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</si>
  <si>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</si>
  <si>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</si>
  <si>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</si>
  <si>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</si>
  <si>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</si>
  <si>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</si>
  <si>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</si>
  <si>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</si>
  <si>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</si>
  <si>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</si>
  <si>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</si>
  <si>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</si>
  <si>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</si>
  <si>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</si>
  <si>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</si>
  <si>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</si>
  <si>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</si>
  <si>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</si>
  <si>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</si>
  <si>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</si>
  <si>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</si>
  <si>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</si>
  <si>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</si>
  <si>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</si>
  <si>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</si>
  <si>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</si>
  <si>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</si>
  <si>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</si>
  <si>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</si>
  <si>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</si>
  <si>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</si>
  <si>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</si>
  <si>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</si>
  <si>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</si>
  <si>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</si>
  <si>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</si>
  <si>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</si>
  <si>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</si>
  <si>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</si>
  <si>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</si>
  <si>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</si>
  <si>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</si>
  <si>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</si>
  <si>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</si>
  <si>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</si>
  <si>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</si>
  <si>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</si>
  <si>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</si>
  <si>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</si>
  <si>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</si>
  <si>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</si>
  <si>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</si>
  <si>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</si>
  <si>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</si>
  <si>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</si>
  <si>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</si>
  <si>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</si>
  <si>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</si>
  <si>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</si>
  <si>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</si>
  <si>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</si>
  <si>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</si>
  <si>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</si>
  <si>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</si>
  <si>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</si>
  <si>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</si>
  <si>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</si>
  <si>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</si>
  <si>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</si>
  <si>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</si>
  <si>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</si>
  <si>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</si>
  <si>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</si>
  <si>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</si>
  <si>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</si>
  <si>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</si>
  <si>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</si>
  <si>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</si>
  <si>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</si>
  <si>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</si>
  <si>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</si>
  <si>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</si>
  <si>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</si>
  <si>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</si>
  <si>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</si>
  <si>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</si>
  <si>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</si>
  <si>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</si>
  <si>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</si>
  <si>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</si>
  <si>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</si>
  <si>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</si>
  <si>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</si>
  <si>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</si>
  <si>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</si>
  <si>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</si>
  <si>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</si>
  <si>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</si>
  <si>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</si>
  <si>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</si>
  <si>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</si>
  <si>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</si>
  <si>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</si>
  <si>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</si>
  <si>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</si>
  <si>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</si>
  <si>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</si>
  <si>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</si>
  <si>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</si>
  <si>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</si>
  <si>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</si>
  <si>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</si>
  <si>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</si>
  <si>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</si>
  <si>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</si>
  <si>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</si>
  <si>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</si>
  <si>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</si>
  <si>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</si>
  <si>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</si>
  <si>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</si>
  <si>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</si>
  <si>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</si>
  <si>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</si>
  <si>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</si>
  <si>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</si>
  <si>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</si>
  <si>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</si>
  <si>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</si>
  <si>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</si>
  <si>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</si>
  <si>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</si>
  <si>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</si>
  <si>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</si>
  <si>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</si>
  <si>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</si>
  <si>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</si>
  <si>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</si>
  <si>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</si>
  <si>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</si>
  <si>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</si>
  <si>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</si>
  <si>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</si>
  <si>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</si>
  <si>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</si>
  <si>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</si>
  <si>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</si>
  <si>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</si>
  <si>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</si>
  <si>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</si>
  <si>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</si>
  <si>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</si>
  <si>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</si>
  <si>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</si>
  <si>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</si>
  <si>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</si>
  <si>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</si>
  <si>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</si>
  <si>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</si>
  <si>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</si>
  <si>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</si>
  <si>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</si>
  <si>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</si>
  <si>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</si>
  <si>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</si>
  <si>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</si>
  <si>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</si>
  <si>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</si>
  <si>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</si>
  <si>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</si>
  <si>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</si>
  <si>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</si>
  <si>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</si>
  <si>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</si>
  <si>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</si>
  <si>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</si>
  <si>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</si>
  <si>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</si>
  <si>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</si>
  <si>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</si>
  <si>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</si>
  <si>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</si>
  <si>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</si>
  <si>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</si>
  <si>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</si>
  <si>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</si>
  <si>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</si>
  <si>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</si>
  <si>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</si>
  <si>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</si>
  <si>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</si>
  <si>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</si>
  <si>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</si>
  <si>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</si>
  <si>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</si>
  <si>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</si>
  <si>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</si>
  <si>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</si>
  <si>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</si>
  <si>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</si>
  <si>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</si>
  <si>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</si>
  <si>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</si>
  <si>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</si>
  <si>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</si>
  <si>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</si>
  <si>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</si>
  <si>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</si>
  <si>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</si>
  <si>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</si>
  <si>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</si>
  <si>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</si>
  <si>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</si>
  <si>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</si>
  <si>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</si>
  <si>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</si>
  <si>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</si>
  <si>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</si>
  <si>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</si>
  <si>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</si>
  <si>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</si>
  <si>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</si>
  <si>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</si>
  <si>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</si>
  <si>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</si>
  <si>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</si>
  <si>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</si>
  <si>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</si>
  <si>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</si>
  <si>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</si>
  <si>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</si>
  <si>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</si>
  <si>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</si>
  <si>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</si>
  <si>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</si>
  <si>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</si>
  <si>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</si>
  <si>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</si>
  <si>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</si>
  <si>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</si>
  <si>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</si>
  <si>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</si>
  <si>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</si>
  <si>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</si>
  <si>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</si>
  <si>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</si>
  <si>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</si>
  <si>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</si>
  <si>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</si>
  <si>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</si>
  <si>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</si>
  <si>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</si>
  <si>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</si>
  <si>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</si>
  <si>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</si>
  <si>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</si>
  <si>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</si>
  <si>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</si>
  <si>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</si>
  <si>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</si>
  <si>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</si>
  <si>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</si>
  <si>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</si>
  <si>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</si>
  <si>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</si>
  <si>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</si>
  <si>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</si>
  <si>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</si>
  <si>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</si>
  <si>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</si>
  <si>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</si>
  <si>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</si>
  <si>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</si>
  <si>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</si>
  <si>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</si>
  <si>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</si>
  <si>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</si>
  <si>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</si>
  <si>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</si>
  <si>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</si>
  <si>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</si>
  <si>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</si>
  <si>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</si>
  <si>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</si>
  <si>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</si>
  <si>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</si>
  <si>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</si>
  <si>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</si>
  <si>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</si>
  <si>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</si>
  <si>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</si>
  <si>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</si>
  <si>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</si>
  <si>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</si>
  <si>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</si>
  <si>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</si>
  <si>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</si>
  <si>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</si>
  <si>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</si>
  <si>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</si>
  <si>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</si>
  <si>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</si>
  <si>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</si>
  <si>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</si>
  <si>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</si>
  <si>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</si>
  <si>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</si>
  <si>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</si>
  <si>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</si>
  <si>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</si>
  <si>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</si>
  <si>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</si>
  <si>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</si>
  <si>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</si>
  <si>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</si>
  <si>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</si>
  <si>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</si>
  <si>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</si>
  <si>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</si>
  <si>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</si>
  <si>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</si>
  <si>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</si>
  <si>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</si>
  <si>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</si>
  <si>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</si>
  <si>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</si>
  <si>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</si>
  <si>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</si>
  <si>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</si>
  <si>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</si>
  <si>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</si>
  <si>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</si>
  <si>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</si>
  <si>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</si>
  <si>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</si>
  <si>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</si>
  <si>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</si>
  <si>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</si>
  <si>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</si>
  <si>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</si>
  <si>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</si>
  <si>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</si>
  <si>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</si>
  <si>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</si>
  <si>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</si>
  <si>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</si>
  <si>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</si>
  <si>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</si>
  <si>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</si>
  <si>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</si>
  <si>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</si>
  <si>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</si>
  <si>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</si>
  <si>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</si>
  <si>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</si>
  <si>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</si>
  <si>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</si>
  <si>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</si>
  <si>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</si>
  <si>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</si>
  <si>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</si>
  <si>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</si>
  <si>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</si>
  <si>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</si>
  <si>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</si>
  <si>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</si>
  <si>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</si>
  <si>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</si>
  <si>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</si>
  <si>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</si>
  <si>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</si>
  <si>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</si>
  <si>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</si>
  <si>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</si>
  <si>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</si>
  <si>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</si>
  <si>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</si>
  <si>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</si>
  <si>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</si>
  <si>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</si>
  <si>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</si>
  <si>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</si>
  <si>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</si>
  <si>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</si>
  <si>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</si>
  <si>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</si>
  <si>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</si>
  <si>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</si>
  <si>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</si>
  <si>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</si>
  <si>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</si>
  <si>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</si>
  <si>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</si>
  <si>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</si>
  <si>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</si>
  <si>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</si>
  <si>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</si>
  <si>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</si>
  <si>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</si>
  <si>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</si>
  <si>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</si>
  <si>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</si>
  <si>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</si>
  <si>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</si>
  <si>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</si>
  <si>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</si>
  <si>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</si>
  <si>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</si>
  <si>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</si>
  <si>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</si>
  <si>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</si>
  <si>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</si>
  <si>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</si>
  <si>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</si>
  <si>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</si>
  <si>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</si>
  <si>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</si>
  <si>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</si>
  <si>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</si>
  <si>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</si>
  <si>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</si>
  <si>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</si>
  <si>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</si>
  <si>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</si>
  <si>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</si>
  <si>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</si>
  <si>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</si>
  <si>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</si>
  <si>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</si>
  <si>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</si>
  <si>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</si>
  <si>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</si>
  <si>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</si>
  <si>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</si>
  <si>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</si>
  <si>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</si>
  <si>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</si>
  <si>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</si>
  <si>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</si>
  <si>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</si>
  <si>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</si>
  <si>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</si>
  <si>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</si>
  <si>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</si>
  <si>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</si>
  <si>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</si>
  <si>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</si>
  <si>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</si>
  <si>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</si>
  <si>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</si>
  <si>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</si>
  <si>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</si>
  <si>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</si>
  <si>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</si>
  <si>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</si>
  <si>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</si>
  <si>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</si>
  <si>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</si>
  <si>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</si>
  <si>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</si>
  <si>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</si>
  <si>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</si>
  <si>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</si>
  <si>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</si>
  <si>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</si>
  <si>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</si>
  <si>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</si>
  <si>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</si>
  <si>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</si>
  <si>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</si>
  <si>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</si>
  <si>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</si>
  <si>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</si>
  <si>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</si>
  <si>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</si>
  <si>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</si>
  <si>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</si>
  <si>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</si>
  <si>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</si>
  <si>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</si>
  <si>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</si>
  <si>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</si>
  <si>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</si>
  <si>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</si>
  <si>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</si>
  <si>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</si>
  <si>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</si>
  <si>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</si>
  <si>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</si>
  <si>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</si>
  <si>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</si>
  <si>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</si>
  <si>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</si>
  <si>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</si>
  <si>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</si>
  <si>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</si>
  <si>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</si>
  <si>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</si>
  <si>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</si>
  <si>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</si>
  <si>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</si>
  <si>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</si>
  <si>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</si>
  <si>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</si>
  <si>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</si>
  <si>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</si>
  <si>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</si>
  <si>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</si>
  <si>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</si>
  <si>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</si>
  <si>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</si>
  <si>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</si>
  <si>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</si>
  <si>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</si>
  <si>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</si>
  <si>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</si>
  <si>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</si>
  <si>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</si>
  <si>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</si>
  <si>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</si>
  <si>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</si>
  <si>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</si>
  <si>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</si>
  <si>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</si>
  <si>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</si>
  <si>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</si>
  <si>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</si>
  <si>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</si>
  <si>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</si>
  <si>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</si>
  <si>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</si>
  <si>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</si>
  <si>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</si>
  <si>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</si>
  <si>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</si>
  <si>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</si>
  <si>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</si>
  <si>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</si>
  <si>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</si>
  <si>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</si>
  <si>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</si>
  <si>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</si>
  <si>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</si>
  <si>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</si>
  <si>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</si>
  <si>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</si>
  <si>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</si>
  <si>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</si>
  <si>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</si>
  <si>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</si>
  <si>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</si>
  <si>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</si>
  <si>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</si>
  <si>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</si>
  <si>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</si>
  <si>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</si>
  <si>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</si>
  <si>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</si>
  <si>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</si>
  <si>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</si>
  <si>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</si>
  <si>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</si>
  <si>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</si>
  <si>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</si>
  <si>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</si>
  <si>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</si>
  <si>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</si>
  <si>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</si>
  <si>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</si>
  <si>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</si>
  <si>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</si>
  <si>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</si>
  <si>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</si>
  <si>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</si>
  <si>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</si>
  <si>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</si>
  <si>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</si>
  <si>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</si>
  <si>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</si>
  <si>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</si>
  <si>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</si>
  <si>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</si>
  <si>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</si>
  <si>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</si>
  <si>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</si>
  <si>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</si>
  <si>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</si>
  <si>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</si>
  <si>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</si>
  <si>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</si>
  <si>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</si>
  <si>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</si>
  <si>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</si>
  <si>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</si>
  <si>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</si>
  <si>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</si>
  <si>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</si>
  <si>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</si>
  <si>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</si>
  <si>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</si>
  <si>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</si>
  <si>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</si>
  <si>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</si>
  <si>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</si>
  <si>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</si>
  <si>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</si>
  <si>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</si>
  <si>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</si>
  <si>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</si>
  <si>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</si>
  <si>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</si>
  <si>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</si>
  <si>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</si>
  <si>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</si>
  <si>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</si>
  <si>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</si>
  <si>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</si>
  <si>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</si>
  <si>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</si>
  <si>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</si>
  <si>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</si>
  <si>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</si>
  <si>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</si>
  <si>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</si>
  <si>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</si>
  <si>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</si>
  <si>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</si>
  <si>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</si>
  <si>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</si>
  <si>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</si>
  <si>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</si>
  <si>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</si>
  <si>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</si>
  <si>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</si>
  <si>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</si>
  <si>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</si>
  <si>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</si>
  <si>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</si>
  <si>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</si>
  <si>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</si>
  <si>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</si>
  <si>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</si>
  <si>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</si>
  <si>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</si>
  <si>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</si>
  <si>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</si>
  <si>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</si>
  <si>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</si>
  <si>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</si>
  <si>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</si>
  <si>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</si>
  <si>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</si>
  <si>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</si>
  <si>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</si>
  <si>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</si>
  <si>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</si>
  <si>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</si>
  <si>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</si>
  <si>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</si>
  <si>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</si>
  <si>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</si>
  <si>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</si>
  <si>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</si>
  <si>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</si>
  <si>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</si>
  <si>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</si>
  <si>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</si>
  <si>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</si>
  <si>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</si>
  <si>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</si>
  <si>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</si>
  <si>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</si>
  <si>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</si>
  <si>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</si>
  <si>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</si>
  <si>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</si>
  <si>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</si>
  <si>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</si>
  <si>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</si>
  <si>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</si>
  <si>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</si>
  <si>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</si>
  <si>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</si>
  <si>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</si>
  <si>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</si>
  <si>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</si>
  <si>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</si>
  <si>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</si>
  <si>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</si>
  <si>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</si>
  <si>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</si>
  <si>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</si>
  <si>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</si>
  <si>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</si>
  <si>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</si>
  <si>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</si>
  <si>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</si>
  <si>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</si>
  <si>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</si>
  <si>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</si>
  <si>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</si>
  <si>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</si>
  <si>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</si>
  <si>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</si>
  <si>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</si>
  <si>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</si>
  <si>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</si>
  <si>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</si>
  <si>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</si>
  <si>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</si>
  <si>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</si>
  <si>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</si>
  <si>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</si>
  <si>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</si>
  <si>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</si>
  <si>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</si>
  <si>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</si>
  <si>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</si>
  <si>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</si>
  <si>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</si>
  <si>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</si>
  <si>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</si>
  <si>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</si>
  <si>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</si>
  <si>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</si>
  <si>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</si>
  <si>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</si>
  <si>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</si>
  <si>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</si>
  <si>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</si>
  <si>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</si>
  <si>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</si>
  <si>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</si>
  <si>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</si>
  <si>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</si>
  <si>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</si>
  <si>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</si>
  <si>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</si>
  <si>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</si>
  <si>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</si>
  <si>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</si>
  <si>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</si>
  <si>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</si>
  <si>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</si>
  <si>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</si>
  <si>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</si>
  <si>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</si>
  <si>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</si>
  <si>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</si>
  <si>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</si>
  <si>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</si>
  <si>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</si>
  <si>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</si>
  <si>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</si>
  <si>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</si>
  <si>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</si>
  <si>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</si>
  <si>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</si>
  <si>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</si>
  <si>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</si>
  <si>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</si>
  <si>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</si>
  <si>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</si>
  <si>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</si>
  <si>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</si>
  <si>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</si>
  <si>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</si>
  <si>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</si>
  <si>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</si>
  <si>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</si>
  <si>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</si>
  <si>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</si>
  <si>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</si>
  <si>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</si>
  <si>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</si>
  <si>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</si>
  <si>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</si>
  <si>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</si>
  <si>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</si>
  <si>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</si>
  <si>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</si>
  <si>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</si>
  <si>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</si>
  <si>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</si>
  <si>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</si>
  <si>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</si>
  <si>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</si>
  <si>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</si>
  <si>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</si>
  <si>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</si>
  <si>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</si>
  <si>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</si>
  <si>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</si>
  <si>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</si>
  <si>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</si>
  <si>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</si>
  <si>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</si>
  <si>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</si>
  <si>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</si>
  <si>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</si>
  <si>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</si>
  <si>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</si>
  <si>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</si>
  <si>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</si>
  <si>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</si>
  <si>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</si>
  <si>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</si>
  <si>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</si>
  <si>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</si>
  <si>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</si>
  <si>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</si>
  <si>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</si>
  <si>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</si>
  <si>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</si>
  <si>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</si>
  <si>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</si>
  <si>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</si>
  <si>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</si>
  <si>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</si>
  <si>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</si>
  <si>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</si>
  <si>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</si>
  <si>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</si>
  <si>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</si>
  <si>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</si>
  <si>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</si>
  <si>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</si>
  <si>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</si>
  <si>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</si>
  <si>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</si>
  <si>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</si>
  <si>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</si>
  <si>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</si>
  <si>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</si>
  <si>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</si>
  <si>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</si>
  <si>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</si>
  <si>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</si>
  <si>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</si>
  <si>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</si>
  <si>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</si>
  <si>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</si>
  <si>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</si>
  <si>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</si>
  <si>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</si>
  <si>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</si>
  <si>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</si>
  <si>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</si>
  <si>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</si>
  <si>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</si>
  <si>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</si>
  <si>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</si>
  <si>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</si>
  <si>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</si>
  <si>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</si>
  <si>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</si>
  <si>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</si>
  <si>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</si>
  <si>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</si>
  <si>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</si>
  <si>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</si>
  <si>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</si>
  <si>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</si>
  <si>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</si>
  <si>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</si>
  <si>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</si>
  <si>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</si>
  <si>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</si>
  <si>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</si>
  <si>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</si>
  <si>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</si>
  <si>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</si>
  <si>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</si>
  <si>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</si>
  <si>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</si>
  <si>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</si>
  <si>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</si>
  <si>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</si>
  <si>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</si>
  <si>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</si>
  <si>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</si>
  <si>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</si>
  <si>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</si>
  <si>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</si>
  <si>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</si>
  <si>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</si>
  <si>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</si>
  <si>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</si>
  <si>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</si>
  <si>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</si>
  <si>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</si>
  <si>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</si>
  <si>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</si>
  <si>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</si>
  <si>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</si>
  <si>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</si>
  <si>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</si>
  <si>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</si>
  <si>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</si>
  <si>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</si>
  <si>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</si>
  <si>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</si>
  <si>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</si>
  <si>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</si>
  <si>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</si>
  <si>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</si>
  <si>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</si>
  <si>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</si>
  <si>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</si>
  <si>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</si>
  <si>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</si>
  <si>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</si>
  <si>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</si>
  <si>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</si>
  <si>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</si>
  <si>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</si>
  <si>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</si>
  <si>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</si>
  <si>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</si>
  <si>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</si>
  <si>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</si>
  <si>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</si>
  <si>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</si>
  <si>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</si>
  <si>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</si>
  <si>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</si>
  <si>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</si>
  <si>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</si>
  <si>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</si>
  <si>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</si>
  <si>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</si>
  <si>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</si>
  <si>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</si>
  <si>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</si>
  <si>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</si>
  <si>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</si>
  <si>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</si>
  <si>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</si>
  <si>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</si>
  <si>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</si>
  <si>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</si>
  <si>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</si>
  <si>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</si>
  <si>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</si>
  <si>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</si>
  <si>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</si>
  <si>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</si>
  <si>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</si>
  <si>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</si>
  <si>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</si>
  <si>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</si>
  <si>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</si>
  <si>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</si>
  <si>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</si>
  <si>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</si>
  <si>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</si>
  <si>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</si>
  <si>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</si>
  <si>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</si>
  <si>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</si>
  <si>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</si>
  <si>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</si>
  <si>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</si>
  <si>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</si>
  <si>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</si>
  <si>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</si>
  <si>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</si>
  <si>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</si>
  <si>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</si>
  <si>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</si>
  <si>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</si>
  <si>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</si>
  <si>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</si>
  <si>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</si>
  <si>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</si>
  <si>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</si>
  <si>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</si>
  <si>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</si>
  <si>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</si>
  <si>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</si>
  <si>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</si>
  <si>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</si>
  <si>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</si>
  <si>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</si>
  <si>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</si>
  <si>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</si>
  <si>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</si>
  <si>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</si>
  <si>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</si>
  <si>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</si>
  <si>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</si>
  <si>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</si>
  <si>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</si>
  <si>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</si>
  <si>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</si>
  <si>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</si>
  <si>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</si>
  <si>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</si>
  <si>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</si>
  <si>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</si>
  <si>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</si>
  <si>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</si>
  <si>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</si>
  <si>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</si>
  <si>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</si>
  <si>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</si>
  <si>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</si>
  <si>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</si>
  <si>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</si>
  <si>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</si>
  <si>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</si>
  <si>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</si>
  <si>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</si>
  <si>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</si>
  <si>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</si>
  <si>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</si>
  <si>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</si>
  <si>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</si>
  <si>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</si>
  <si>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</si>
  <si>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</si>
  <si>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</si>
  <si>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</si>
  <si>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</si>
  <si>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</si>
  <si>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</si>
  <si>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</si>
  <si>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</si>
  <si>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</si>
  <si>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</si>
  <si>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</si>
  <si>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</si>
  <si>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</si>
  <si>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</si>
  <si>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</si>
  <si>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</si>
  <si>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</si>
  <si>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</si>
  <si>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</si>
  <si>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</si>
  <si>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</si>
  <si>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</si>
  <si>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</si>
  <si>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</si>
  <si>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</si>
  <si>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</si>
  <si>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</si>
  <si>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</si>
  <si>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</si>
  <si>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</si>
  <si>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</si>
  <si>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</si>
  <si>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</si>
  <si>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</si>
  <si>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</si>
  <si>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</si>
  <si>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</si>
  <si>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</si>
  <si>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</si>
  <si>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</si>
  <si>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</si>
  <si>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</si>
  <si>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</si>
  <si>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</si>
  <si>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</si>
  <si>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</si>
  <si>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</si>
  <si>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</si>
  <si>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</si>
  <si>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</si>
  <si>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</si>
  <si>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</si>
  <si>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</si>
  <si>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</si>
  <si>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</si>
  <si>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</si>
  <si>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</si>
  <si>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</si>
  <si>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</si>
  <si>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</si>
  <si>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</si>
  <si>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</si>
  <si>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</si>
  <si>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</si>
  <si>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</si>
  <si>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</si>
  <si>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</si>
  <si>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</si>
  <si>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</si>
  <si>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</si>
  <si>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</si>
  <si>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</si>
  <si>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</si>
  <si>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</si>
  <si>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</si>
  <si>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</si>
  <si>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</si>
  <si>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</si>
  <si>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</si>
  <si>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</si>
  <si>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</si>
  <si>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</si>
  <si>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</si>
  <si>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</si>
  <si>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</si>
  <si>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</si>
  <si>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</si>
  <si>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</si>
  <si>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</si>
  <si>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</si>
  <si>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</si>
  <si>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</si>
  <si>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</si>
  <si>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</si>
  <si>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</si>
  <si>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</si>
  <si>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</si>
  <si>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</si>
  <si>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</si>
  <si>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</si>
  <si>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</si>
  <si>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</si>
  <si>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</si>
  <si>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</si>
  <si>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</si>
  <si>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</si>
  <si>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</si>
  <si>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</si>
  <si>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</si>
  <si>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</si>
  <si>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</si>
  <si>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</si>
  <si>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</si>
  <si>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</si>
  <si>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</si>
  <si>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</si>
  <si>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</si>
  <si>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</si>
  <si>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</si>
  <si>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</si>
  <si>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</si>
  <si>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</si>
  <si>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</si>
  <si>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</si>
  <si>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</si>
  <si>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</si>
  <si>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</si>
  <si>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</si>
  <si>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</si>
  <si>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</si>
  <si>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</si>
  <si>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</si>
  <si>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</si>
  <si>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</si>
  <si>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</si>
  <si>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</si>
  <si>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</si>
  <si>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</si>
  <si>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</si>
  <si>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</si>
  <si>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</si>
  <si>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</si>
  <si>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</si>
  <si>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</si>
  <si>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</si>
  <si>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</si>
  <si>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</si>
  <si>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</si>
  <si>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</si>
  <si>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</si>
  <si>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</si>
  <si>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</si>
  <si>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</si>
  <si>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</si>
  <si>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</si>
  <si>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</si>
  <si>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</si>
  <si>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</si>
  <si>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</si>
  <si>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</si>
  <si>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</si>
  <si>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</si>
  <si>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</si>
  <si>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</si>
  <si>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</si>
  <si>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</si>
  <si>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</si>
  <si>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</si>
  <si>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</si>
  <si>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</si>
  <si>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</si>
  <si>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</si>
  <si>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</si>
  <si>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</si>
  <si>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</si>
  <si>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</si>
  <si>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</si>
  <si>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</si>
  <si>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</si>
  <si>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</si>
  <si>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</si>
  <si>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</si>
  <si>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</si>
  <si>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</si>
  <si>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</si>
  <si>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</si>
  <si>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</si>
  <si>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</si>
  <si>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</si>
  <si>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</si>
  <si>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</si>
  <si>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</si>
  <si>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</si>
  <si>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</si>
  <si>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</si>
  <si>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</si>
  <si>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</si>
  <si>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</si>
  <si>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</si>
  <si>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</si>
  <si>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</si>
  <si>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</si>
  <si>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</si>
  <si>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</si>
  <si>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</si>
  <si>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</si>
  <si>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</si>
  <si>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</si>
  <si>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</si>
  <si>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</si>
  <si>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</si>
  <si>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</si>
  <si>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</si>
  <si>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</si>
  <si>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</si>
  <si>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</si>
  <si>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</si>
  <si>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</si>
  <si>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</si>
  <si>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</si>
  <si>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</si>
  <si>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</si>
  <si>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</si>
  <si>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</si>
  <si>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</si>
  <si>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</si>
  <si>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</si>
  <si>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</si>
  <si>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</si>
  <si>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</si>
  <si>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</si>
  <si>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</si>
  <si>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</si>
  <si>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</si>
  <si>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</si>
  <si>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</si>
  <si>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</si>
  <si>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</si>
  <si>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</si>
  <si>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</si>
  <si>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</si>
  <si>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</si>
  <si>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</si>
  <si>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</si>
  <si>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</si>
  <si>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</si>
  <si>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</si>
  <si>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</si>
  <si>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</si>
  <si>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</si>
  <si>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</si>
  <si>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</si>
  <si>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</si>
  <si>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</si>
  <si>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</si>
  <si>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</si>
  <si>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</si>
  <si>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</si>
  <si>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</si>
  <si>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</si>
  <si>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</si>
  <si>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</si>
  <si>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</si>
  <si>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</si>
  <si>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</si>
  <si>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</si>
  <si>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</si>
  <si>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</si>
  <si>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</si>
  <si>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</si>
  <si>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</si>
  <si>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</si>
  <si>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</si>
  <si>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</si>
  <si>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</si>
  <si>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</si>
  <si>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</si>
  <si>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</si>
  <si>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</si>
  <si>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</si>
  <si>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</si>
  <si>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</si>
  <si>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</si>
  <si>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</si>
  <si>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</si>
  <si>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</si>
  <si>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</si>
  <si>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</si>
  <si>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</si>
  <si>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</si>
  <si>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</si>
  <si>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</si>
  <si>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</si>
  <si>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</si>
  <si>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</si>
  <si>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</si>
  <si>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</si>
  <si>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</si>
  <si>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</si>
  <si>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</si>
  <si>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</si>
  <si>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</si>
  <si>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</si>
  <si>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</si>
  <si>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</si>
  <si>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</si>
  <si>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</si>
  <si>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</si>
  <si>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</si>
  <si>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</si>
  <si>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</si>
  <si>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</si>
  <si>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</si>
  <si>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</si>
  <si>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</si>
  <si>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</si>
  <si>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</si>
  <si>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</si>
  <si>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</si>
  <si>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</si>
  <si>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</si>
  <si>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</si>
  <si>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</si>
  <si>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</si>
  <si>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</si>
  <si>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</si>
  <si>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</si>
  <si>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</si>
  <si>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</si>
  <si>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</si>
  <si>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</si>
  <si>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</si>
  <si>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</si>
  <si>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</si>
  <si>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</si>
  <si>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</si>
  <si>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</si>
  <si>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</si>
  <si>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</si>
  <si>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</si>
  <si>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</si>
  <si>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</si>
  <si>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</si>
  <si>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</si>
  <si>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</si>
  <si>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</si>
  <si>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</si>
  <si>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</si>
  <si>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</si>
  <si>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</si>
  <si>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</si>
  <si>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</si>
  <si>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</si>
  <si>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</si>
  <si>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</si>
  <si>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</si>
  <si>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</si>
  <si>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</si>
  <si>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</si>
  <si>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</si>
  <si>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</si>
  <si>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</si>
  <si>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</si>
  <si>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</si>
  <si>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</si>
  <si>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</si>
  <si>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</si>
  <si>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</si>
  <si>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</si>
  <si>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</si>
  <si>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</si>
  <si>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</si>
  <si>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</si>
  <si>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</si>
  <si>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</si>
  <si>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</si>
  <si>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</si>
  <si>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</si>
  <si>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</si>
  <si>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</si>
  <si>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</si>
  <si>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</si>
  <si>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</si>
  <si>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</si>
  <si>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</si>
  <si>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</si>
  <si>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</si>
  <si>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</si>
  <si>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</si>
  <si>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</si>
  <si>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</si>
  <si>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</si>
  <si>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</si>
  <si>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</si>
  <si>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</si>
  <si>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</si>
  <si>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</si>
  <si>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</si>
  <si>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</si>
  <si>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</si>
  <si>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</si>
  <si>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</si>
  <si>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</si>
  <si>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</si>
  <si>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</si>
  <si>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</si>
  <si>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</si>
  <si>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</si>
  <si>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</si>
  <si>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</si>
  <si>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</si>
  <si>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</si>
  <si>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</si>
  <si>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</si>
  <si>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</si>
  <si>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</si>
  <si>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</si>
  <si>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</si>
  <si>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</si>
  <si>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</si>
  <si>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</si>
  <si>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</si>
  <si>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</si>
  <si>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</si>
  <si>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</si>
  <si>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</si>
  <si>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</si>
  <si>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</si>
  <si>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</si>
  <si>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</si>
  <si>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</si>
  <si>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</si>
  <si>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</si>
  <si>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</si>
  <si>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</si>
  <si>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</si>
  <si>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</si>
  <si>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</si>
  <si>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</si>
  <si>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</si>
  <si>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</si>
  <si>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</si>
  <si>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</si>
  <si>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</si>
  <si>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</si>
  <si>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</si>
  <si>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</si>
  <si>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</si>
  <si>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</si>
  <si>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</si>
  <si>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</si>
  <si>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</si>
  <si>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</si>
  <si>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</si>
  <si>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</si>
  <si>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</si>
  <si>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</si>
  <si>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</si>
  <si>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</si>
  <si>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</si>
  <si>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</si>
  <si>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</si>
  <si>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</si>
  <si>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</si>
  <si>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</si>
  <si>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</si>
  <si>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</si>
  <si>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</si>
  <si>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</si>
  <si>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</si>
  <si>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</si>
  <si>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</si>
  <si>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</si>
  <si>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</si>
  <si>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</si>
  <si>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</si>
  <si>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</si>
  <si>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</si>
  <si>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</si>
  <si>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</si>
  <si>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</si>
  <si>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</si>
  <si>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</si>
  <si>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</si>
  <si>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</si>
  <si>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</si>
  <si>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</si>
  <si>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</si>
  <si>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</si>
  <si>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</si>
  <si>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</si>
  <si>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</si>
  <si>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</si>
  <si>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</si>
  <si>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</si>
  <si>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</si>
  <si>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</si>
  <si>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</si>
  <si>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</si>
  <si>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</si>
  <si>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</si>
  <si>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</si>
  <si>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</si>
  <si>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</si>
  <si>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</si>
  <si>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</si>
  <si>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</si>
  <si>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</si>
  <si>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</si>
  <si>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</si>
  <si>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</si>
  <si>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</si>
  <si>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</si>
  <si>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</si>
  <si>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</si>
  <si>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</si>
  <si>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</si>
  <si>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</si>
  <si>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</si>
  <si>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</si>
  <si>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</si>
  <si>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</si>
  <si>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</si>
  <si>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</si>
  <si>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</si>
  <si>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</si>
  <si>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</si>
  <si>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</si>
  <si>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</si>
  <si>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</si>
  <si>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</si>
  <si>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</si>
  <si>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</si>
  <si>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</si>
  <si>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</si>
  <si>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</si>
  <si>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</si>
  <si>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</si>
  <si>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</si>
  <si>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</si>
  <si>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</si>
  <si>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</si>
  <si>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</si>
  <si>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</si>
  <si>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</si>
  <si>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</si>
  <si>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</si>
  <si>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</si>
  <si>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</si>
  <si>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</si>
  <si>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</si>
  <si>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</si>
  <si>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</si>
  <si>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</si>
  <si>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</si>
  <si>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</si>
  <si>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</si>
  <si>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</si>
  <si>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</si>
  <si>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</si>
  <si>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</si>
  <si>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</si>
  <si>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</si>
  <si>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</si>
  <si>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</si>
  <si>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</si>
  <si>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</si>
  <si>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</si>
  <si>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</si>
  <si>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</si>
  <si>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</si>
  <si>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</si>
  <si>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</si>
  <si>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</si>
  <si>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</si>
  <si>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</si>
  <si>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</si>
  <si>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</si>
  <si>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</si>
  <si>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</si>
  <si>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</si>
  <si>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</si>
  <si>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</si>
  <si>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</si>
  <si>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</si>
  <si>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</si>
  <si>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</si>
  <si>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</si>
  <si>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</si>
  <si>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</si>
  <si>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</si>
  <si>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</si>
  <si>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</si>
  <si>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</si>
  <si>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</si>
  <si>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</si>
  <si>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</si>
  <si>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</si>
  <si>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</si>
  <si>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</si>
  <si>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</si>
  <si>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</si>
  <si>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</si>
  <si>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</si>
  <si>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</si>
  <si>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</si>
  <si>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</si>
  <si>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</si>
  <si>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</si>
  <si>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</si>
  <si>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</si>
  <si>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</si>
  <si>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</si>
  <si>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</si>
  <si>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</si>
  <si>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</si>
  <si>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</si>
  <si>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</si>
  <si>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</si>
  <si>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</si>
  <si>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</si>
  <si>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</si>
  <si>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</si>
  <si>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</si>
  <si>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</si>
  <si>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</si>
  <si>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</si>
  <si>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</si>
  <si>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</si>
  <si>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</si>
  <si>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</si>
  <si>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</si>
  <si>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</si>
  <si>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</si>
  <si>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</si>
  <si>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</si>
  <si>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</si>
  <si>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</si>
  <si>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</si>
  <si>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</si>
  <si>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</si>
  <si>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</si>
  <si>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</si>
  <si>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</si>
  <si>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</si>
  <si>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</si>
  <si>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</si>
  <si>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</si>
  <si>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</si>
  <si>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</si>
  <si>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</si>
  <si>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</si>
  <si>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</si>
  <si>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</si>
  <si>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</si>
  <si>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</si>
  <si>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</si>
  <si>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</si>
  <si>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</si>
  <si>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</si>
  <si>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</si>
  <si>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</si>
  <si>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</si>
  <si>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</si>
  <si>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</si>
  <si>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</si>
  <si>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</si>
  <si>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</si>
  <si>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</si>
  <si>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</si>
  <si>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</si>
  <si>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</si>
  <si>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</si>
  <si>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</si>
  <si>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</si>
  <si>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</si>
  <si>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</si>
  <si>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</si>
  <si>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</si>
  <si>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</si>
  <si>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</si>
  <si>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</si>
  <si>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</si>
  <si>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</si>
  <si>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</si>
  <si>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</si>
  <si>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</si>
  <si>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</si>
  <si>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</si>
  <si>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</si>
  <si>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</si>
  <si>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</si>
  <si>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</si>
  <si>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</si>
  <si>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</si>
  <si>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</si>
  <si>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</si>
  <si>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</si>
  <si>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</si>
  <si>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</si>
  <si>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</si>
  <si>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</si>
  <si>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</si>
  <si>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</si>
  <si>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</si>
  <si>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</si>
  <si>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</si>
  <si>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</si>
  <si>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</si>
  <si>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</si>
  <si>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</si>
  <si>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</si>
  <si>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</si>
  <si>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</si>
  <si>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</si>
  <si>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</si>
  <si>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</si>
  <si>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</si>
  <si>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</si>
  <si>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</si>
  <si>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</si>
  <si>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</si>
  <si>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</si>
  <si>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</si>
  <si>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</si>
  <si>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</si>
  <si>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</si>
  <si>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</si>
  <si>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</si>
  <si>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</si>
  <si>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</si>
  <si>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</si>
  <si>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</si>
  <si>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</si>
  <si>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</si>
  <si>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</si>
  <si>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</si>
  <si>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</si>
  <si>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</si>
  <si>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</si>
  <si>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</si>
  <si>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</si>
  <si>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</si>
  <si>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</si>
  <si>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</si>
  <si>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</si>
  <si>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</si>
  <si>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</si>
  <si>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</si>
  <si>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</si>
  <si>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</si>
  <si>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</si>
  <si>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</si>
  <si>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</si>
  <si>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</si>
  <si>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</si>
  <si>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</si>
  <si>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</si>
  <si>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</si>
  <si>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</si>
  <si>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</si>
  <si>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</si>
  <si>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</si>
  <si>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</si>
  <si>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</si>
  <si>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</si>
  <si>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</si>
  <si>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</si>
  <si>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</si>
  <si>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</si>
  <si>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</si>
  <si>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</si>
  <si>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</si>
  <si>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</si>
  <si>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</si>
  <si>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</si>
  <si>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</si>
  <si>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</si>
  <si>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</si>
  <si>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</si>
  <si>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</si>
  <si>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</si>
  <si>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</si>
  <si>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</si>
  <si>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</si>
  <si>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</si>
  <si>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</si>
  <si>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</si>
  <si>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</si>
  <si>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</si>
  <si>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</si>
  <si>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</si>
  <si>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</si>
  <si>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</si>
  <si>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</si>
  <si>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</si>
  <si>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</si>
  <si>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</si>
  <si>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</si>
  <si>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</si>
  <si>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</si>
  <si>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</si>
  <si>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</si>
  <si>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</si>
  <si>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</si>
  <si>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</si>
  <si>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</si>
  <si>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</si>
  <si>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</si>
  <si>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</si>
  <si>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</si>
  <si>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</si>
  <si>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</si>
  <si>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</si>
  <si>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</si>
  <si>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</si>
  <si>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</si>
  <si>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</si>
  <si>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</si>
  <si>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</si>
  <si>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</si>
  <si>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</si>
  <si>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</si>
  <si>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</si>
  <si>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</si>
  <si>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</si>
  <si>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</si>
  <si>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</si>
  <si>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</si>
  <si>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</si>
  <si>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</si>
  <si>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</si>
  <si>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</si>
  <si>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</si>
  <si>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</si>
  <si>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</si>
  <si>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</si>
  <si>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</si>
  <si>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</si>
  <si>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</si>
  <si>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</si>
  <si>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</si>
  <si>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</si>
  <si>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</si>
  <si>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</si>
  <si>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</si>
  <si>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</si>
  <si>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</si>
  <si>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</si>
  <si>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</si>
  <si>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</si>
  <si>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</si>
  <si>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</si>
  <si>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</si>
  <si>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</si>
  <si>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</si>
  <si>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</si>
  <si>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</si>
  <si>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</si>
  <si>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</si>
  <si>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</si>
  <si>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</si>
  <si>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</si>
  <si>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</si>
  <si>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</si>
  <si>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</si>
  <si>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</si>
  <si>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</si>
  <si>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</si>
  <si>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</si>
  <si>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</si>
  <si>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</si>
  <si>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</si>
  <si>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</si>
  <si>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</si>
  <si>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</si>
  <si>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</si>
  <si>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</si>
  <si>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</si>
  <si>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</si>
  <si>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</si>
  <si>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</si>
  <si>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</si>
  <si>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</si>
  <si>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</si>
  <si>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</si>
  <si>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</si>
  <si>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</si>
  <si>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</si>
  <si>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</si>
  <si>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</si>
  <si>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</si>
  <si>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</si>
  <si>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</si>
  <si>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</si>
  <si>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</si>
  <si>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</si>
  <si>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</si>
  <si>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</si>
  <si>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</si>
  <si>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</si>
  <si>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</si>
  <si>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</si>
  <si>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</si>
  <si>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</si>
  <si>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</si>
  <si>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</si>
  <si>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</si>
  <si>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</si>
  <si>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</si>
  <si>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</si>
  <si>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</si>
  <si>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</si>
  <si>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</si>
  <si>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</si>
  <si>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</si>
  <si>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</si>
  <si>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</si>
  <si>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</si>
  <si>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</si>
  <si>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</si>
  <si>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</si>
  <si>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</si>
  <si>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</si>
  <si>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</si>
  <si>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</si>
  <si>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</si>
  <si>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</si>
  <si>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</si>
  <si>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</si>
  <si>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</si>
  <si>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</si>
  <si>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</si>
  <si>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</si>
  <si>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</si>
  <si>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</si>
  <si>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</si>
  <si>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</si>
  <si>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</si>
  <si>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</si>
  <si>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</si>
  <si>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</si>
  <si>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</si>
  <si>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</si>
  <si>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</si>
  <si>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</si>
  <si>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</si>
  <si>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</si>
  <si>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</si>
  <si>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</si>
  <si>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</si>
  <si>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</si>
  <si>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</si>
  <si>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</si>
  <si>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</si>
  <si>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</si>
  <si>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</si>
  <si>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</si>
  <si>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</si>
  <si>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</si>
  <si>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</si>
  <si>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</si>
  <si>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</si>
  <si>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</si>
  <si>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</si>
  <si>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</si>
  <si>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</si>
  <si>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</si>
  <si>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</si>
  <si>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</si>
  <si>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</si>
  <si>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</si>
  <si>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</si>
  <si>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</si>
  <si>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</si>
  <si>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</si>
  <si>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</si>
  <si>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</si>
  <si>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</si>
  <si>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</si>
  <si>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</si>
  <si>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</si>
  <si>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</si>
  <si>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</si>
  <si>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</si>
  <si>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</si>
  <si>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</si>
  <si>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</si>
  <si>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</si>
  <si>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</si>
  <si>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</si>
  <si>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</si>
  <si>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</si>
  <si>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</si>
  <si>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</si>
  <si>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</si>
  <si>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</si>
  <si>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</si>
  <si>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</si>
  <si>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</si>
  <si>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</si>
  <si>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</si>
  <si>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</si>
  <si>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</si>
  <si>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</si>
  <si>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</si>
  <si>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</si>
  <si>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</si>
  <si>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</si>
  <si>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</si>
  <si>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</si>
  <si>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</si>
  <si>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</si>
  <si>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</si>
  <si>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</si>
  <si>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</si>
  <si>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</si>
  <si>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</si>
  <si>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</si>
  <si>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</si>
  <si>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</si>
  <si>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</si>
  <si>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</si>
  <si>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</si>
  <si>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</si>
  <si>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</si>
  <si>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</si>
  <si>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</si>
  <si>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</si>
  <si>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</si>
  <si>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</si>
  <si>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</si>
  <si>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</si>
  <si>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</si>
  <si>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</si>
  <si>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</si>
  <si>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</si>
  <si>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</si>
  <si>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</si>
  <si>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</si>
  <si>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</si>
  <si>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</si>
  <si>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</si>
  <si>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</si>
  <si>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</si>
  <si>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</si>
  <si>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</si>
  <si>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</si>
  <si>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</si>
  <si>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</si>
  <si>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</si>
  <si>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</si>
  <si>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</si>
  <si>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</si>
  <si>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</si>
  <si>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</si>
  <si>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</si>
  <si>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</si>
  <si>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</si>
  <si>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</si>
  <si>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</si>
  <si>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</si>
  <si>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</si>
  <si>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</si>
  <si>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</si>
  <si>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</si>
  <si>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</si>
  <si>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</si>
  <si>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</si>
  <si>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</si>
  <si>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</si>
  <si>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</si>
  <si>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</si>
  <si>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</si>
  <si>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</si>
  <si>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</si>
  <si>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</si>
  <si>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</si>
  <si>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</si>
  <si>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</si>
  <si>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</si>
  <si>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</si>
  <si>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</si>
  <si>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</si>
  <si>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</si>
  <si>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</si>
  <si>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</si>
  <si>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</si>
  <si>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</si>
  <si>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</si>
  <si>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</si>
  <si>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</si>
  <si>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</si>
  <si>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</si>
  <si>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</si>
  <si>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</si>
  <si>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</si>
  <si>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</si>
  <si>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</si>
  <si>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</si>
  <si>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</si>
  <si>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</si>
  <si>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</si>
  <si>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</si>
  <si>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</si>
  <si>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</si>
  <si>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</si>
  <si>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</si>
  <si>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</si>
  <si>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</si>
  <si>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</si>
  <si>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</si>
  <si>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</si>
  <si>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</si>
  <si>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</si>
  <si>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</si>
  <si>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</si>
  <si>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</si>
  <si>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</si>
  <si>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</si>
  <si>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</si>
  <si>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</si>
  <si>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</si>
  <si>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</si>
  <si>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</si>
  <si>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</si>
  <si>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</si>
  <si>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</si>
  <si>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</si>
  <si>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</si>
  <si>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</si>
  <si>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</si>
  <si>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</si>
  <si>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</si>
  <si>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</si>
  <si>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</si>
  <si>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</si>
  <si>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</si>
  <si>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</si>
  <si>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</si>
  <si>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</si>
  <si>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</si>
  <si>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</si>
  <si>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</si>
  <si>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</si>
  <si>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</si>
  <si>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</si>
  <si>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</si>
  <si>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</si>
  <si>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</si>
  <si>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</si>
  <si>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</si>
  <si>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</si>
  <si>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</si>
  <si>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</si>
  <si>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</si>
  <si>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</si>
  <si>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</si>
  <si>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</si>
  <si>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</si>
  <si>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</si>
  <si>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</si>
  <si>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</si>
  <si>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</si>
  <si>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</si>
  <si>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</si>
  <si>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</si>
  <si>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</si>
  <si>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</si>
  <si>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</si>
  <si>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</si>
  <si>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</si>
  <si>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</si>
  <si>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</si>
  <si>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</si>
  <si>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</si>
  <si>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</si>
  <si>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</si>
  <si>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</si>
  <si>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</si>
  <si>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</si>
  <si>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</si>
  <si>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</si>
  <si>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</si>
  <si>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</si>
  <si>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</si>
  <si>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</si>
  <si>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</si>
  <si>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</si>
  <si>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</si>
  <si>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</si>
  <si>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</si>
  <si>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</si>
  <si>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</si>
  <si>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</si>
  <si>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</si>
  <si>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</si>
  <si>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</si>
  <si>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</si>
  <si>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</si>
  <si>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</si>
  <si>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</si>
  <si>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</si>
  <si>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</si>
  <si>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</si>
  <si>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</si>
  <si>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</si>
  <si>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</si>
  <si>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</si>
  <si>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</si>
  <si>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</si>
  <si>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</si>
  <si>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</si>
  <si>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</si>
  <si>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</si>
  <si>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</si>
  <si>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</si>
  <si>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</si>
  <si>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</si>
  <si>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</si>
  <si>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</si>
  <si>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</si>
  <si>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</si>
  <si>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</si>
  <si>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</si>
  <si>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</si>
  <si>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</si>
  <si>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</si>
  <si>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</si>
  <si>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</si>
  <si>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</si>
  <si>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</si>
  <si>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</si>
  <si>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</si>
  <si>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</si>
  <si>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</si>
  <si>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</si>
  <si>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</si>
  <si>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</si>
  <si>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</si>
  <si>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</si>
  <si>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</si>
  <si>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</si>
  <si>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</si>
  <si>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</si>
  <si>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</si>
  <si>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</si>
  <si>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</si>
  <si>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</si>
  <si>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</si>
  <si>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</si>
  <si>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</si>
  <si>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</si>
  <si>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</si>
  <si>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</si>
  <si>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</si>
  <si>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</si>
  <si>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</si>
  <si>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</si>
  <si>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</si>
  <si>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</si>
  <si>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</si>
  <si>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</si>
  <si>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</si>
  <si>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</si>
  <si>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</si>
  <si>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</si>
  <si>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</si>
  <si>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</si>
  <si>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</si>
  <si>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</si>
  <si>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</si>
  <si>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</si>
  <si>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</si>
  <si>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</si>
  <si>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</si>
  <si>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</si>
  <si>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</si>
  <si>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</si>
  <si>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</si>
  <si>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</si>
  <si>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</si>
  <si>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</si>
  <si>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</si>
  <si>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</si>
  <si>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</si>
  <si>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</si>
  <si>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</si>
  <si>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</si>
  <si>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</si>
  <si>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</si>
  <si>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</si>
  <si>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</si>
  <si>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</si>
  <si>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</si>
  <si>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</si>
  <si>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</si>
  <si>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</si>
  <si>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</si>
  <si>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</si>
  <si>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</si>
  <si>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</si>
  <si>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</si>
  <si>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</si>
  <si>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</si>
  <si>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</si>
  <si>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</si>
  <si>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</si>
  <si>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</si>
  <si>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</si>
  <si>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</si>
  <si>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</si>
  <si>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</si>
  <si>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</si>
  <si>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</si>
  <si>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</si>
  <si>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</si>
  <si>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</si>
  <si>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</si>
  <si>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</si>
  <si>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</si>
  <si>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</si>
  <si>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</si>
  <si>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</si>
  <si>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</si>
  <si>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</si>
  <si>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</si>
  <si>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</si>
  <si>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</si>
  <si>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</si>
  <si>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</si>
  <si>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</si>
  <si>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</si>
  <si>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</si>
  <si>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</si>
  <si>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</si>
  <si>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</si>
  <si>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</si>
  <si>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</si>
  <si>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</si>
  <si>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</si>
  <si>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</si>
  <si>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</si>
  <si>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</si>
  <si>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</si>
  <si>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</si>
  <si>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</si>
  <si>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</si>
  <si>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</si>
  <si>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</si>
  <si>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</si>
  <si>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</si>
  <si>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</si>
  <si>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</si>
  <si>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</si>
  <si>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</si>
  <si>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</si>
  <si>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</si>
  <si>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</si>
  <si>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</si>
  <si>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</si>
  <si>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</si>
  <si>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</si>
  <si>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</si>
  <si>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</si>
  <si>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</si>
  <si>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</si>
  <si>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</si>
  <si>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</si>
  <si>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</si>
  <si>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</si>
  <si>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</si>
  <si>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</si>
  <si>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</si>
  <si>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</si>
  <si>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</si>
  <si>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</si>
  <si>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</si>
  <si>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</si>
  <si>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</si>
  <si>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</si>
  <si>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</si>
  <si>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</si>
  <si>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</si>
  <si>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</si>
  <si>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</si>
  <si>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</si>
  <si>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</si>
  <si>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</si>
  <si>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</si>
  <si>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</si>
  <si>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</si>
  <si>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</si>
  <si>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</si>
  <si>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</si>
  <si>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</si>
  <si>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</si>
  <si>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</si>
  <si>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</si>
  <si>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</si>
  <si>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</si>
  <si>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</si>
  <si>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</si>
  <si>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</si>
  <si>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</si>
  <si>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</si>
  <si>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</si>
  <si>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</si>
  <si>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</si>
  <si>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</si>
  <si>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</si>
  <si>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</si>
  <si>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</si>
  <si>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</si>
  <si>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</si>
  <si>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</si>
  <si>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</si>
  <si>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</si>
  <si>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</si>
  <si>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</si>
  <si>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</si>
  <si>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</si>
  <si>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</si>
  <si>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</si>
  <si>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</si>
  <si>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</si>
  <si>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</si>
  <si>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</si>
  <si>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</si>
  <si>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</si>
  <si>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</si>
  <si>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</si>
  <si>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</si>
  <si>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</si>
  <si>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</si>
  <si>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</si>
  <si>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</si>
  <si>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</si>
  <si>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</si>
  <si>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</si>
  <si>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</si>
  <si>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</si>
  <si>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</si>
  <si>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</si>
  <si>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</si>
  <si>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</si>
  <si>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</si>
  <si>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</si>
  <si>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</si>
  <si>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</si>
  <si>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</si>
  <si>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</si>
  <si>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</si>
  <si>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</si>
  <si>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</si>
  <si>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</si>
  <si>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</si>
  <si>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</si>
  <si>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</si>
  <si>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</si>
  <si>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</si>
  <si>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</si>
  <si>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</si>
  <si>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</si>
  <si>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</si>
  <si>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</si>
  <si>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</si>
  <si>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</si>
  <si>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</si>
  <si>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</si>
  <si>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</si>
  <si>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</si>
  <si>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</si>
  <si>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</si>
  <si>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</si>
  <si>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</si>
  <si>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</si>
  <si>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</si>
  <si>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</si>
  <si>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</si>
  <si>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</si>
  <si>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</si>
  <si>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</si>
  <si>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</si>
  <si>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</si>
  <si>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</si>
  <si>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</si>
  <si>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</si>
  <si>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</si>
  <si>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</si>
  <si>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</si>
  <si>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</si>
  <si>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</si>
  <si>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</si>
  <si>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</si>
  <si>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</si>
  <si>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</si>
  <si>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</si>
  <si>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</si>
  <si>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</si>
  <si>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</si>
  <si>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</si>
  <si>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</si>
  <si>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</si>
  <si>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</si>
  <si>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</si>
  <si>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</si>
  <si>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</si>
  <si>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</si>
  <si>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</si>
  <si>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</si>
  <si>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</si>
  <si>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</si>
  <si>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</si>
  <si>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</si>
  <si>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</si>
  <si>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</si>
  <si>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</si>
  <si>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</si>
  <si>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</si>
  <si>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</si>
  <si>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</si>
  <si>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</si>
  <si>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</si>
  <si>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</si>
  <si>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</si>
  <si>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</si>
  <si>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</si>
  <si>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</si>
  <si>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</si>
  <si>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</si>
  <si>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</si>
  <si>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</si>
  <si>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</si>
  <si>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</si>
  <si>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</si>
  <si>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</si>
  <si>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</si>
  <si>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</si>
  <si>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</si>
  <si>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</si>
  <si>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</si>
  <si>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</si>
  <si>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</si>
  <si>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</si>
  <si>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</si>
  <si>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</si>
  <si>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</si>
  <si>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</si>
  <si>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</si>
  <si>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</si>
  <si>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</si>
  <si>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</si>
  <si>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</si>
  <si>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</si>
  <si>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</si>
  <si>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</si>
  <si>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</si>
  <si>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</si>
  <si>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</si>
  <si>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</si>
  <si>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</si>
  <si>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</si>
  <si>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</si>
  <si>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</si>
  <si>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</si>
  <si>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</si>
  <si>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</si>
  <si>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</si>
  <si>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</si>
  <si>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</si>
  <si>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</si>
  <si>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</si>
  <si>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</si>
  <si>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</si>
  <si>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</si>
  <si>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</si>
  <si>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</si>
  <si>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</si>
  <si>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</si>
  <si>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</si>
  <si>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</si>
  <si>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</si>
  <si>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</si>
  <si>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</si>
  <si>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</si>
  <si>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</si>
  <si>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</si>
  <si>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</si>
  <si>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</si>
  <si>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</si>
  <si>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</si>
  <si>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</si>
  <si>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</si>
  <si>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</si>
  <si>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</si>
  <si>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</si>
  <si>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</si>
  <si>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</si>
  <si>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</si>
  <si>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</si>
  <si>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</si>
  <si>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</si>
  <si>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</si>
  <si>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</si>
  <si>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</si>
  <si>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</si>
  <si>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</si>
  <si>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</si>
  <si>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</si>
  <si>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</si>
  <si>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</si>
  <si>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</si>
  <si>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</si>
  <si>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</si>
  <si>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</si>
  <si>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</si>
  <si>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</si>
  <si>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</si>
  <si>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</si>
  <si>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</si>
  <si>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</si>
  <si>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</si>
  <si>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</si>
  <si>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</si>
  <si>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</si>
  <si>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</si>
  <si>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</si>
  <si>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</si>
  <si>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</si>
  <si>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</si>
  <si>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</si>
  <si>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</si>
  <si>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</si>
  <si>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</si>
  <si>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</si>
  <si>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</si>
  <si>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</si>
  <si>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</si>
  <si>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</si>
  <si>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</si>
  <si>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</si>
  <si>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</si>
  <si>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</si>
  <si>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</si>
  <si>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</si>
  <si>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</si>
  <si>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</si>
  <si>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</si>
  <si>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</si>
  <si>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</si>
  <si>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</si>
  <si>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</si>
  <si>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</si>
  <si>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</si>
  <si>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</si>
  <si>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</si>
  <si>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</si>
  <si>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</si>
  <si>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</si>
  <si>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</si>
  <si>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</si>
  <si>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</si>
  <si>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</si>
  <si>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</si>
  <si>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</si>
  <si>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</si>
  <si>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</si>
  <si>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</si>
  <si>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</si>
  <si>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</si>
  <si>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</si>
  <si>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</si>
  <si>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</si>
  <si>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</si>
  <si>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</si>
  <si>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</si>
  <si>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</si>
  <si>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</si>
  <si>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</si>
  <si>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</si>
  <si>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</si>
  <si>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</si>
  <si>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</si>
  <si>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</si>
  <si>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</si>
  <si>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</si>
  <si>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</si>
  <si>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</si>
  <si>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</si>
  <si>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</si>
  <si>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</si>
  <si>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</si>
  <si>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</si>
  <si>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</si>
  <si>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</si>
  <si>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</si>
  <si>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</si>
  <si>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</si>
  <si>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</si>
  <si>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</si>
  <si>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</si>
  <si>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</si>
  <si>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</si>
  <si>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</si>
  <si>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</si>
  <si>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</si>
  <si>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</si>
  <si>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</si>
  <si>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</si>
  <si>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</si>
  <si>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</si>
  <si>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</si>
  <si>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</si>
  <si>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</si>
  <si>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</si>
  <si>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</si>
  <si>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</si>
  <si>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</si>
  <si>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</si>
  <si>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</si>
  <si>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</si>
  <si>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</si>
  <si>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</si>
  <si>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</si>
  <si>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</si>
  <si>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</si>
  <si>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</si>
  <si>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</si>
  <si>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</si>
  <si>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</si>
  <si>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</si>
  <si>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</si>
  <si>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</si>
  <si>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</si>
  <si>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</si>
  <si>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</si>
  <si>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</si>
  <si>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</si>
  <si>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</si>
  <si>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</si>
  <si>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</si>
  <si>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</si>
  <si>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</si>
  <si>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</si>
  <si>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</si>
  <si>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</si>
  <si>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</si>
  <si>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</si>
  <si>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</si>
  <si>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</si>
  <si>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</si>
  <si>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</si>
  <si>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</si>
  <si>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</si>
  <si>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</si>
  <si>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</si>
  <si>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</si>
  <si>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</si>
  <si>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</si>
  <si>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</si>
  <si>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</si>
  <si>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</si>
  <si>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</si>
  <si>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</si>
  <si>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</si>
  <si>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</si>
  <si>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</si>
  <si>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</si>
  <si>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</si>
  <si>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</si>
  <si>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</si>
  <si>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</si>
  <si>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</si>
  <si>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</si>
  <si>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</si>
  <si>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</si>
  <si>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</si>
  <si>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</si>
  <si>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</si>
  <si>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</si>
  <si>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</si>
  <si>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</si>
  <si>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</si>
  <si>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</si>
  <si>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</si>
  <si>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</si>
  <si>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</si>
  <si>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</si>
  <si>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</si>
  <si>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</si>
  <si>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</si>
  <si>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</si>
  <si>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</si>
  <si>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</si>
  <si>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</si>
  <si>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</si>
  <si>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</si>
  <si>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</si>
  <si>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</si>
  <si>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</si>
  <si>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</si>
  <si>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</si>
  <si>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</si>
  <si>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</si>
  <si>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</si>
  <si>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</si>
  <si>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</si>
  <si>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</si>
  <si>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</si>
  <si>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</si>
  <si>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</si>
  <si>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</si>
  <si>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</si>
  <si>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</si>
  <si>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</si>
  <si>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</si>
  <si>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</si>
  <si>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</si>
  <si>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</si>
  <si>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</si>
  <si>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</si>
  <si>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</si>
  <si>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</si>
  <si>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</si>
  <si>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</si>
  <si>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</si>
  <si>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</si>
  <si>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</si>
  <si>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</si>
  <si>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</si>
  <si>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</si>
  <si>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</si>
  <si>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</si>
  <si>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</si>
  <si>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</si>
  <si>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</si>
  <si>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</si>
  <si>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</si>
  <si>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</si>
  <si>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</si>
  <si>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</si>
  <si>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</si>
  <si>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</si>
  <si>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</si>
  <si>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</si>
  <si>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</si>
  <si>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</si>
  <si>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</si>
  <si>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</si>
  <si>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</si>
  <si>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</si>
  <si>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</si>
  <si>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</si>
  <si>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</si>
  <si>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</si>
  <si>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</si>
  <si>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</si>
  <si>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</si>
  <si>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</si>
  <si>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</si>
  <si>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</si>
  <si>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</si>
  <si>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</si>
  <si>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</si>
  <si>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</si>
  <si>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</si>
  <si>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</si>
  <si>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</si>
  <si>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</si>
  <si>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</si>
  <si>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</si>
  <si>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</si>
  <si>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</si>
  <si>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</si>
  <si>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</si>
  <si>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</si>
  <si>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</si>
  <si>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</si>
  <si>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</si>
  <si>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</si>
  <si>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</si>
  <si>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</si>
  <si>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</si>
  <si>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</si>
  <si>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</si>
  <si>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</si>
  <si>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</si>
  <si>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</si>
  <si>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</si>
  <si>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</si>
  <si>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</si>
  <si>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</si>
  <si>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</si>
  <si>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</si>
  <si>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</si>
  <si>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</si>
  <si>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</si>
  <si>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</si>
  <si>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</si>
  <si>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</si>
  <si>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</si>
  <si>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</si>
  <si>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</si>
  <si>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</si>
  <si>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</si>
  <si>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</si>
  <si>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</si>
  <si>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</si>
  <si>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</si>
  <si>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</si>
  <si>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</si>
  <si>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</si>
  <si>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</si>
  <si>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</si>
  <si>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</si>
  <si>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</si>
  <si>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</si>
  <si>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</si>
  <si>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</si>
  <si>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</si>
  <si>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</si>
  <si>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</si>
  <si>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</si>
  <si>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</si>
  <si>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</si>
  <si>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</si>
  <si>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</si>
  <si>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</si>
  <si>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</si>
  <si>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</si>
  <si>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</si>
  <si>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</si>
  <si>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</si>
  <si>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</si>
  <si>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</si>
  <si>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</si>
  <si>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</si>
  <si>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</si>
  <si>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</si>
  <si>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</si>
  <si>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</si>
  <si>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</si>
  <si>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</si>
  <si>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</si>
  <si>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</si>
  <si>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</si>
  <si>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</si>
  <si>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</si>
  <si>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</si>
  <si>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</si>
  <si>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</si>
  <si>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</si>
  <si>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</si>
  <si>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</si>
  <si>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</si>
  <si>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</si>
  <si>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</si>
  <si>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</si>
  <si>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</si>
  <si>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</si>
  <si>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</si>
  <si>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</si>
  <si>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</si>
  <si>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</si>
  <si>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</si>
  <si>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</si>
  <si>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</si>
  <si>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</si>
  <si>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</si>
  <si>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</si>
  <si>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</si>
  <si>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</si>
  <si>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</si>
  <si>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</si>
  <si>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</si>
  <si>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</si>
  <si>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</si>
  <si>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</si>
  <si>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</si>
  <si>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</si>
  <si>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</si>
  <si>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</si>
  <si>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</si>
  <si>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</si>
  <si>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</si>
  <si>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</si>
  <si>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</si>
  <si>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</si>
  <si>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</si>
  <si>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</si>
  <si>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</si>
  <si>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</si>
  <si>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</si>
  <si>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</si>
  <si>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</si>
  <si>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</si>
  <si>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</si>
  <si>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</si>
  <si>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</si>
  <si>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</si>
  <si>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</si>
  <si>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</si>
  <si>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</si>
  <si>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</si>
  <si>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</si>
  <si>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</si>
  <si>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</si>
  <si>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</si>
  <si>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</si>
  <si>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</si>
  <si>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</si>
  <si>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</si>
  <si>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</si>
  <si>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</si>
  <si>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</si>
  <si>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</si>
  <si>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</si>
  <si>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</si>
  <si>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</si>
  <si>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</si>
  <si>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</si>
  <si>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</si>
  <si>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</si>
  <si>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</si>
  <si>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</si>
  <si>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</si>
  <si>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</si>
  <si>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</si>
  <si>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</si>
  <si>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</si>
  <si>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</si>
  <si>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</si>
  <si>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</si>
  <si>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</si>
  <si>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</si>
  <si>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</si>
  <si>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</si>
  <si>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</si>
  <si>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</si>
  <si>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</si>
  <si>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</si>
  <si>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</si>
  <si>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</si>
  <si>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</si>
  <si>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</si>
  <si>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</si>
  <si>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</si>
  <si>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</si>
  <si>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</si>
  <si>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</si>
  <si>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</si>
  <si>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</si>
  <si>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</si>
  <si>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</si>
  <si>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</si>
  <si>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</si>
  <si>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</si>
  <si>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</si>
  <si>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</si>
  <si>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</si>
  <si>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</si>
  <si>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</si>
  <si>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</si>
  <si>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</si>
  <si>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</si>
  <si>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</si>
  <si>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</si>
  <si>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</si>
  <si>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</si>
  <si>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</si>
  <si>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</si>
  <si>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</si>
  <si>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</si>
  <si>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</si>
  <si>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</si>
  <si>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</si>
  <si>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</si>
  <si>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</si>
  <si>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</si>
  <si>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</si>
  <si>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</si>
  <si>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</si>
  <si>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</si>
  <si>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</si>
  <si>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</si>
  <si>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</si>
  <si>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</si>
  <si>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</si>
  <si>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</si>
  <si>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</si>
  <si>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</si>
  <si>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</si>
  <si>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</si>
  <si>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</si>
  <si>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</si>
  <si>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</si>
  <si>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</si>
  <si>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</si>
  <si>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</si>
  <si>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</si>
  <si>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</si>
  <si>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</si>
  <si>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</si>
  <si>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</si>
  <si>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</si>
  <si>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</si>
  <si>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</si>
  <si>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</si>
  <si>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</si>
  <si>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</si>
  <si>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</si>
  <si>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</si>
  <si>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</si>
  <si>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</si>
  <si>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</si>
  <si>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</si>
  <si>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</si>
  <si>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</si>
  <si>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</si>
  <si>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</si>
  <si>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</si>
  <si>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</si>
  <si>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</si>
  <si>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</si>
  <si>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</si>
  <si>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</si>
  <si>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</si>
  <si>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</si>
  <si>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</si>
  <si>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</si>
  <si>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</si>
  <si>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</si>
  <si>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</si>
  <si>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</si>
  <si>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</si>
  <si>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</si>
  <si>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</si>
  <si>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</si>
  <si>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</si>
  <si>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</si>
  <si>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</si>
  <si>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</si>
  <si>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</si>
  <si>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</si>
  <si>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</si>
  <si>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</si>
  <si>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</si>
  <si>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</si>
  <si>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</si>
  <si>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</si>
  <si>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</si>
  <si>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</si>
  <si>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</si>
  <si>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</si>
  <si>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</si>
  <si>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</si>
  <si>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</si>
  <si>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</si>
  <si>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</si>
  <si>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</si>
  <si>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</si>
  <si>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</si>
  <si>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</si>
  <si>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</si>
  <si>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</si>
  <si>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</si>
  <si>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</si>
  <si>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</si>
  <si>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</si>
  <si>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</si>
  <si>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</si>
  <si>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</si>
  <si>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</si>
  <si>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</si>
  <si>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</si>
  <si>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</si>
  <si>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</si>
  <si>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</si>
  <si>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</si>
  <si>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</si>
  <si>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</si>
  <si>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</si>
  <si>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</si>
  <si>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</si>
  <si>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</si>
  <si>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</si>
  <si>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</si>
  <si>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</si>
  <si>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</si>
  <si>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</si>
  <si>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</si>
  <si>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</si>
  <si>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</si>
  <si>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</si>
  <si>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</si>
  <si>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</si>
  <si>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</si>
  <si>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</si>
  <si>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</si>
  <si>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</si>
  <si>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</si>
  <si>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</si>
  <si>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</si>
  <si>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</si>
  <si>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</si>
  <si>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</si>
  <si>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</si>
  <si>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</si>
  <si>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</si>
  <si>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</si>
  <si>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</si>
  <si>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</si>
  <si>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</si>
  <si>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</si>
  <si>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</si>
  <si>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</si>
  <si>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</si>
  <si>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</si>
  <si>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</si>
  <si>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</si>
  <si>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</si>
  <si>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</si>
  <si>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</si>
  <si>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</si>
  <si>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</si>
  <si>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</si>
  <si>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</si>
  <si>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</si>
  <si>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</si>
  <si>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</si>
  <si>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</si>
  <si>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</si>
  <si>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</si>
  <si>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</si>
  <si>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</si>
  <si>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</si>
  <si>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</si>
  <si>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</si>
  <si>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</si>
  <si>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</si>
  <si>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</si>
  <si>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</si>
  <si>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</si>
  <si>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</si>
  <si>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</si>
  <si>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</si>
  <si>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</si>
  <si>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</si>
  <si>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</si>
  <si>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</si>
  <si>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</si>
  <si>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</si>
  <si>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</si>
  <si>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</si>
  <si>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</si>
  <si>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</si>
  <si>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</si>
  <si>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</si>
  <si>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</si>
  <si>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</si>
  <si>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</si>
  <si>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</si>
  <si>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</si>
  <si>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</si>
  <si>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</si>
  <si>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</si>
  <si>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</si>
  <si>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</si>
  <si>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</si>
  <si>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</si>
  <si>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</si>
  <si>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</si>
  <si>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</si>
  <si>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</si>
  <si>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</si>
  <si>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</si>
  <si>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</si>
  <si>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</si>
  <si>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</si>
  <si>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</si>
  <si>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</si>
  <si>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</si>
  <si>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</si>
  <si>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</si>
  <si>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</si>
  <si>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</si>
  <si>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</si>
  <si>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</si>
  <si>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</si>
  <si>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</si>
  <si>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</si>
  <si>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</si>
  <si>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</si>
  <si>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</si>
  <si>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</si>
  <si>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</si>
  <si>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</si>
  <si>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</si>
  <si>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</si>
  <si>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</si>
  <si>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</si>
  <si>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</si>
  <si>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</si>
  <si>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</si>
  <si>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</si>
  <si>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</si>
  <si>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</si>
  <si>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</si>
  <si>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</si>
  <si>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</si>
  <si>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</si>
  <si>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</si>
  <si>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</si>
  <si>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</si>
  <si>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</si>
  <si>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</si>
  <si>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</si>
  <si>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</si>
  <si>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</si>
  <si>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</si>
  <si>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</si>
  <si>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</si>
  <si>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</si>
  <si>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</si>
  <si>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</si>
  <si>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</si>
  <si>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</si>
  <si>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</si>
  <si>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</si>
  <si>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</si>
  <si>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</si>
  <si>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</si>
  <si>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</si>
  <si>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</si>
  <si>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</si>
  <si>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</si>
  <si>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</si>
  <si>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</si>
  <si>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</si>
  <si>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</si>
  <si>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</si>
  <si>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</si>
  <si>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</si>
  <si>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</si>
  <si>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</si>
  <si>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</si>
  <si>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</si>
  <si>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</si>
  <si>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</si>
  <si>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</si>
  <si>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</si>
  <si>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</si>
  <si>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</si>
  <si>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</si>
  <si>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</si>
  <si>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</si>
  <si>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</si>
  <si>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</si>
  <si>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</si>
  <si>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</si>
  <si>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</si>
  <si>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</si>
  <si>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</si>
  <si>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</si>
  <si>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</si>
  <si>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</si>
  <si>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</si>
  <si>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</si>
  <si>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</si>
  <si>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</si>
  <si>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</si>
  <si>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</si>
  <si>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</si>
  <si>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</si>
  <si>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</si>
  <si>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</si>
  <si>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</si>
  <si>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</si>
  <si>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</si>
  <si>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</si>
  <si>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</si>
  <si>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</si>
  <si>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</si>
  <si>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</si>
  <si>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</si>
  <si>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</si>
  <si>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</si>
  <si>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</si>
  <si>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</si>
  <si>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</si>
  <si>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</si>
  <si>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</si>
  <si>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</si>
  <si>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</si>
  <si>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</si>
  <si>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</si>
  <si>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</si>
  <si>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</si>
  <si>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</si>
  <si>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</si>
  <si>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</si>
  <si>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</si>
  <si>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</si>
  <si>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</si>
  <si>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</si>
  <si>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</si>
  <si>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</si>
  <si>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</si>
  <si>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</si>
  <si>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</si>
  <si>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</si>
  <si>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</si>
  <si>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</si>
  <si>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</si>
  <si>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</si>
  <si>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</si>
  <si>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</si>
  <si>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</si>
  <si>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</si>
  <si>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</si>
  <si>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</si>
  <si>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</si>
  <si>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</si>
  <si>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</si>
  <si>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</si>
  <si>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</si>
  <si>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</si>
  <si>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</si>
  <si>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</si>
  <si>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</si>
  <si>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</si>
  <si>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</si>
  <si>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</si>
  <si>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</si>
  <si>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</si>
  <si>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</si>
  <si>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</si>
  <si>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</si>
  <si>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</si>
  <si>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</si>
  <si>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</si>
  <si>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</si>
  <si>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</si>
  <si>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</si>
  <si>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</si>
  <si>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</si>
  <si>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</si>
  <si>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</si>
  <si>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</si>
  <si>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</si>
  <si>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</si>
  <si>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</si>
  <si>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</si>
  <si>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</si>
  <si>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</si>
  <si>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</si>
  <si>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</si>
  <si>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</si>
  <si>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</si>
  <si>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</si>
  <si>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</si>
  <si>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</si>
  <si>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</si>
  <si>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</si>
  <si>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</si>
  <si>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</si>
  <si>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</si>
  <si>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</si>
  <si>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</si>
  <si>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</si>
  <si>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</si>
  <si>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</si>
  <si>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</si>
  <si>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</si>
  <si>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</si>
  <si>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</si>
  <si>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</si>
  <si>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</si>
  <si>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</si>
  <si>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</si>
  <si>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</si>
  <si>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</si>
  <si>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</si>
  <si>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</si>
  <si>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</si>
  <si>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</si>
  <si>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</si>
  <si>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</si>
  <si>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</si>
  <si>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</si>
  <si>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</si>
  <si>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</si>
  <si>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</si>
  <si>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</si>
  <si>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</si>
  <si>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</si>
  <si>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</si>
  <si>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</si>
  <si>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</si>
  <si>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</si>
  <si>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</si>
  <si>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</si>
  <si>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</si>
  <si>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</si>
  <si>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</si>
  <si>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</si>
  <si>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</si>
  <si>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</si>
  <si>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</si>
  <si>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</si>
  <si>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</si>
  <si>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</si>
  <si>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</si>
  <si>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</si>
  <si>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</si>
  <si>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</si>
  <si>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</si>
  <si>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</si>
  <si>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</si>
  <si>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</si>
  <si>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</si>
  <si>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</si>
  <si>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</si>
  <si>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</si>
  <si>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</si>
  <si>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</si>
  <si>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</si>
  <si>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</si>
  <si>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</si>
  <si>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</si>
  <si>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</si>
  <si>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</si>
  <si>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</si>
  <si>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</si>
  <si>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</si>
  <si>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</si>
  <si>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</si>
  <si>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</si>
  <si>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</si>
  <si>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</si>
  <si>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</si>
  <si>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</si>
  <si>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</si>
  <si>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</si>
  <si>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</si>
  <si>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</si>
  <si>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</si>
  <si>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</si>
  <si>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</si>
  <si>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</si>
  <si>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</si>
  <si>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</si>
  <si>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</si>
  <si>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</si>
  <si>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</si>
  <si>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</si>
  <si>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</si>
  <si>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</si>
  <si>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</si>
  <si>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</si>
  <si>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</si>
  <si>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</si>
  <si>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</si>
  <si>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</si>
  <si>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</si>
  <si>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</si>
  <si>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</si>
  <si>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</si>
  <si>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</si>
  <si>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</si>
  <si>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</si>
  <si>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</si>
  <si>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</si>
  <si>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</si>
  <si>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</si>
  <si>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</si>
  <si>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</si>
  <si>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</si>
  <si>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</si>
  <si>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</si>
  <si>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</si>
  <si>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</si>
  <si>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</si>
  <si>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</si>
  <si>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</si>
  <si>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</si>
  <si>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</si>
  <si>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</si>
  <si>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</si>
  <si>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</si>
  <si>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</si>
  <si>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</si>
  <si>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</si>
  <si>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</si>
  <si>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</si>
  <si>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</si>
  <si>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</si>
  <si>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</si>
  <si>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</si>
  <si>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</si>
  <si>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</si>
  <si>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</si>
  <si>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</si>
  <si>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</si>
  <si>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</si>
  <si>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</si>
  <si>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</si>
  <si>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</si>
  <si>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</si>
  <si>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</si>
  <si>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</si>
  <si>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</si>
  <si>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</si>
  <si>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</si>
  <si>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</si>
  <si>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</si>
  <si>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</si>
  <si>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</si>
  <si>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</si>
  <si>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</si>
  <si>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</si>
  <si>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</si>
  <si>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</si>
  <si>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</si>
  <si>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</si>
  <si>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</si>
  <si>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</si>
  <si>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</si>
  <si>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</si>
  <si>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</si>
  <si>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</si>
  <si>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</si>
  <si>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</si>
  <si>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</si>
  <si>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</si>
  <si>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</si>
  <si>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</si>
  <si>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</si>
  <si>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</si>
  <si>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</si>
  <si>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</si>
  <si>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</si>
  <si>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</si>
  <si>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</si>
  <si>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</si>
  <si>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</si>
  <si>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</si>
  <si>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</si>
  <si>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</si>
  <si>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</si>
  <si>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</si>
  <si>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</si>
  <si>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</si>
  <si>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</si>
  <si>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</si>
  <si>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</si>
  <si>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</si>
  <si>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</si>
  <si>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</si>
  <si>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</si>
  <si>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</si>
  <si>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</si>
  <si>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</si>
  <si>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</si>
  <si>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</si>
  <si>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</si>
  <si>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</si>
  <si>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</si>
  <si>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</si>
  <si>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</si>
  <si>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</si>
  <si>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</si>
  <si>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</si>
  <si>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</si>
  <si>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</si>
  <si>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</si>
  <si>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</si>
  <si>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</si>
  <si>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</si>
  <si>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</si>
  <si>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</si>
  <si>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</si>
  <si>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</si>
  <si>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</si>
  <si>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</si>
  <si>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</si>
  <si>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</si>
  <si>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</si>
  <si>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</si>
  <si>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</si>
  <si>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</si>
  <si>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</si>
  <si>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</si>
  <si>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</si>
  <si>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</si>
  <si>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</si>
  <si>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</si>
  <si>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</si>
  <si>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</si>
  <si>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</si>
  <si>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</si>
  <si>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</si>
  <si>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</si>
  <si>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</si>
  <si>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</si>
  <si>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</si>
  <si>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</si>
  <si>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</si>
  <si>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</si>
  <si>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</si>
  <si>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</si>
  <si>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</si>
  <si>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</si>
  <si>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</si>
  <si>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</si>
  <si>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</si>
  <si>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</si>
  <si>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</si>
  <si>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</si>
  <si>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</si>
  <si>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</si>
  <si>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</si>
  <si>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</si>
  <si>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</si>
  <si>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</si>
  <si>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</si>
  <si>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</si>
  <si>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</si>
  <si>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</si>
  <si>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</si>
  <si>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</si>
  <si>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</si>
  <si>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</si>
  <si>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</si>
  <si>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</si>
  <si>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</si>
  <si>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</si>
  <si>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</si>
  <si>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</si>
  <si>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</si>
  <si>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</si>
  <si>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</si>
  <si>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</si>
  <si>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</si>
  <si>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</si>
  <si>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</si>
  <si>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</si>
  <si>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</si>
  <si>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</si>
  <si>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</si>
  <si>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</si>
  <si>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</si>
  <si>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</si>
  <si>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</si>
  <si>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</si>
  <si>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</si>
  <si>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</si>
  <si>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</si>
  <si>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</si>
  <si>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</si>
  <si>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</si>
  <si>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</si>
  <si>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</si>
  <si>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</si>
  <si>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</si>
  <si>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</si>
  <si>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</si>
  <si>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</si>
  <si>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</si>
  <si>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</si>
  <si>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</si>
  <si>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</si>
  <si>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</si>
  <si>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</si>
  <si>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</si>
  <si>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</si>
  <si>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</si>
  <si>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</si>
  <si>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</si>
  <si>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</si>
  <si>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</si>
  <si>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</si>
  <si>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</si>
  <si>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</si>
  <si>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</si>
  <si>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</si>
  <si>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</si>
  <si>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</si>
  <si>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</si>
  <si>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</si>
  <si>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</si>
  <si>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</si>
  <si>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</si>
  <si>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</si>
  <si>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</si>
  <si>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</si>
  <si>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</si>
  <si>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</si>
  <si>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</si>
  <si>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</si>
  <si>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</si>
  <si>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</si>
  <si>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</si>
  <si>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</si>
  <si>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</si>
  <si>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</si>
  <si>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</si>
  <si>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</si>
  <si>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</si>
  <si>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</si>
  <si>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</si>
  <si>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</si>
  <si>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</si>
  <si>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</si>
  <si>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</si>
  <si>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</si>
  <si>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</si>
  <si>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</si>
  <si>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</si>
  <si>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</si>
  <si>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</si>
  <si>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</si>
  <si>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</si>
  <si>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</si>
  <si>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</si>
  <si>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</si>
  <si>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</si>
  <si>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</si>
  <si>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</si>
  <si>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</si>
  <si>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</si>
  <si>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</si>
  <si>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</si>
  <si>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</si>
  <si>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</si>
  <si>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</si>
  <si>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</si>
  <si>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</si>
  <si>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</si>
  <si>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</si>
  <si>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</si>
  <si>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</si>
  <si>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</si>
  <si>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</si>
  <si>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</si>
  <si>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</si>
  <si>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</si>
  <si>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</si>
  <si>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</si>
  <si>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</si>
  <si>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</si>
  <si>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</si>
  <si>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</si>
  <si>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</si>
  <si>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</si>
  <si>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</si>
  <si>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</si>
  <si>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</si>
  <si>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</si>
  <si>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</si>
  <si>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</si>
  <si>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</si>
  <si>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</si>
  <si>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</si>
  <si>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</si>
  <si>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</si>
  <si>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</si>
  <si>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</si>
  <si>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</si>
  <si>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</si>
  <si>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</si>
  <si>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</si>
  <si>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</si>
  <si>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</si>
  <si>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</si>
  <si>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</si>
  <si>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</si>
  <si>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</si>
  <si>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</si>
  <si>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</si>
  <si>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</si>
  <si>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</si>
  <si>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</si>
  <si>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</si>
  <si>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</si>
  <si>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</si>
  <si>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</si>
  <si>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</si>
  <si>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</si>
  <si>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</si>
  <si>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</si>
  <si>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</si>
  <si>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</si>
  <si>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</si>
  <si>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</si>
  <si>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</si>
  <si>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</si>
  <si>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</si>
  <si>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</si>
  <si>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</si>
  <si>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</si>
  <si>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</si>
  <si>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</si>
  <si>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</si>
  <si>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</si>
  <si>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</si>
  <si>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</si>
  <si>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</si>
  <si>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</si>
  <si>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</si>
  <si>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</si>
  <si>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</si>
  <si>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</si>
  <si>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</si>
  <si>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</si>
  <si>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</si>
  <si>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</si>
  <si>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</si>
  <si>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</si>
  <si>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</si>
  <si>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</si>
  <si>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</si>
  <si>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</si>
  <si>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</si>
  <si>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</si>
  <si>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</si>
  <si>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</si>
  <si>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</si>
  <si>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</si>
  <si>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</si>
  <si>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</si>
  <si>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</si>
  <si>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</si>
  <si>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</si>
  <si>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</si>
  <si>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</si>
  <si>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</si>
  <si>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</si>
  <si>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</si>
  <si>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</si>
  <si>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</si>
  <si>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</si>
  <si>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</si>
  <si>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</si>
  <si>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</si>
  <si>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</si>
  <si>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</si>
  <si>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</si>
  <si>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</si>
  <si>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</si>
  <si>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</si>
  <si>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</si>
  <si>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</si>
  <si>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</si>
  <si>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</si>
  <si>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</si>
  <si>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</si>
  <si>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</si>
  <si>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</si>
  <si>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</si>
  <si>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</si>
  <si>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</si>
  <si>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</si>
  <si>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</si>
  <si>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</si>
  <si>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</si>
  <si>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</si>
  <si>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</si>
  <si>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</si>
  <si>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</si>
  <si>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</si>
  <si>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</si>
  <si>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</si>
  <si>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</si>
  <si>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</si>
  <si>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</si>
  <si>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</si>
  <si>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</si>
  <si>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</si>
  <si>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</si>
  <si>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</si>
  <si>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</si>
  <si>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</si>
  <si>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</si>
  <si>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</si>
  <si>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</si>
  <si>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</si>
  <si>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</si>
  <si>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</si>
  <si>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</si>
  <si>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</si>
  <si>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</si>
  <si>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</si>
  <si>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</si>
  <si>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</si>
  <si>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</si>
  <si>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</si>
  <si>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</si>
  <si>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</si>
  <si>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</si>
  <si>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</si>
  <si>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</si>
  <si>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</si>
  <si>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</si>
  <si>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</si>
  <si>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</si>
  <si>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</si>
  <si>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</si>
  <si>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</si>
  <si>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</si>
  <si>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</si>
  <si>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</si>
  <si>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</si>
  <si>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</si>
  <si>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</si>
  <si>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</si>
  <si>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</si>
  <si>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</si>
  <si>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</si>
  <si>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</si>
  <si>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</si>
  <si>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</si>
  <si>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</si>
  <si>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</si>
  <si>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</si>
  <si>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</si>
  <si>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</si>
  <si>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</si>
  <si>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</si>
  <si>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</si>
  <si>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</si>
  <si>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</si>
  <si>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</si>
  <si>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</si>
  <si>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</si>
  <si>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</si>
  <si>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</si>
  <si>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</si>
  <si>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</si>
  <si>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</si>
  <si>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</si>
  <si>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</si>
  <si>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</si>
  <si>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</si>
  <si>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</si>
  <si>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</si>
  <si>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</si>
  <si>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</si>
  <si>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</si>
  <si>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</si>
  <si>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</si>
  <si>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</si>
  <si>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</si>
  <si>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</si>
  <si>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</si>
  <si>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</si>
  <si>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</si>
  <si>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</si>
  <si>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</si>
  <si>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</si>
  <si>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</si>
  <si>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</si>
  <si>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</si>
  <si>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</si>
  <si>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</si>
  <si>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</si>
  <si>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</si>
  <si>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</si>
  <si>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</si>
  <si>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</si>
  <si>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</si>
  <si>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</si>
  <si>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</si>
  <si>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</si>
  <si>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</si>
  <si>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</si>
  <si>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</si>
  <si>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</si>
  <si>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</si>
  <si>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</si>
  <si>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</si>
  <si>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</si>
  <si>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</si>
  <si>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</si>
  <si>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</si>
  <si>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</si>
  <si>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</si>
  <si>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</si>
  <si>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</si>
  <si>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</si>
  <si>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</si>
  <si>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</si>
  <si>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</si>
  <si>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</si>
  <si>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</si>
  <si>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</si>
  <si>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</si>
  <si>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</si>
  <si>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</si>
  <si>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</si>
  <si>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</si>
  <si>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</si>
  <si>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</si>
  <si>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</si>
  <si>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</si>
  <si>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</si>
  <si>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</si>
  <si>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</si>
  <si>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</si>
  <si>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</si>
  <si>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</si>
  <si>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</si>
  <si>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</si>
  <si>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</si>
  <si>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</si>
  <si>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</si>
  <si>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</si>
  <si>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</si>
  <si>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</si>
  <si>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</si>
  <si>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</si>
  <si>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</si>
  <si>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</si>
  <si>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</si>
  <si>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</si>
  <si>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</si>
  <si>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</si>
  <si>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</si>
  <si>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</si>
  <si>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</si>
  <si>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</si>
  <si>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</si>
  <si>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</si>
  <si>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</si>
  <si>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</si>
  <si>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</si>
  <si>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</si>
  <si>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</si>
  <si>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</si>
  <si>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</si>
  <si>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</si>
  <si>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</si>
  <si>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</si>
  <si>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</si>
  <si>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</si>
  <si>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</si>
  <si>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</si>
  <si>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</si>
  <si>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</si>
  <si>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</si>
  <si>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</si>
  <si>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</si>
  <si>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</si>
  <si>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</si>
  <si>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</si>
  <si>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</si>
  <si>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</si>
  <si>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</si>
  <si>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</si>
  <si>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</si>
  <si>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</si>
  <si>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</si>
  <si>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</si>
  <si>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</si>
  <si>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</si>
  <si>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</si>
  <si>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</si>
  <si>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</si>
  <si>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</si>
  <si>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</si>
  <si>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</si>
  <si>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</si>
  <si>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</si>
  <si>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</si>
  <si>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</si>
  <si>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</si>
  <si>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</si>
  <si>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</si>
  <si>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</si>
  <si>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</si>
  <si>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</si>
  <si>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</si>
  <si>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</si>
  <si>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</si>
  <si>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</si>
  <si>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</si>
  <si>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</si>
  <si>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</si>
  <si>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</si>
  <si>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</si>
  <si>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</si>
  <si>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</si>
  <si>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</si>
  <si>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</si>
  <si>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</si>
  <si>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</si>
  <si>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</si>
  <si>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</si>
  <si>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</si>
  <si>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</si>
  <si>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</si>
  <si>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</si>
  <si>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</si>
  <si>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</si>
  <si>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</si>
  <si>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</si>
  <si>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</si>
  <si>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</si>
  <si>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</si>
  <si>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</si>
  <si>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</si>
  <si>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</si>
  <si>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</si>
  <si>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</si>
  <si>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</si>
  <si>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</si>
  <si>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</si>
  <si>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</si>
  <si>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</si>
  <si>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</si>
  <si>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</si>
  <si>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</si>
  <si>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</si>
  <si>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</si>
  <si>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</si>
  <si>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</si>
  <si>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</si>
  <si>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</si>
  <si>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</si>
  <si>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</si>
  <si>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</si>
  <si>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</si>
  <si>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</si>
  <si>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</si>
  <si>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</si>
  <si>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</si>
  <si>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</si>
  <si>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</si>
  <si>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</si>
  <si>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</si>
  <si>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</si>
  <si>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</si>
  <si>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</si>
  <si>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</si>
  <si>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</si>
  <si>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</si>
  <si>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</si>
  <si>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</si>
  <si>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</si>
  <si>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</si>
  <si>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</si>
  <si>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</si>
  <si>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</si>
  <si>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</si>
  <si>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</si>
  <si>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</si>
  <si>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</si>
  <si>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</si>
  <si>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</si>
  <si>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</si>
  <si>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</si>
  <si>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</si>
  <si>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</si>
  <si>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</si>
  <si>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</si>
  <si>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</si>
  <si>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</si>
  <si>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</si>
  <si>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</si>
  <si>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</si>
  <si>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</si>
  <si>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</si>
  <si>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</si>
  <si>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</si>
  <si>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</si>
  <si>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</si>
  <si>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</si>
  <si>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</si>
  <si>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</si>
  <si>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</si>
  <si>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</si>
  <si>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</si>
  <si>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</si>
  <si>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</si>
  <si>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</si>
  <si>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</si>
  <si>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</si>
  <si>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</si>
  <si>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</si>
  <si>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</si>
  <si>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</si>
  <si>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</si>
  <si>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</si>
  <si>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</si>
  <si>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</si>
  <si>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</si>
  <si>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</si>
  <si>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</si>
  <si>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</si>
  <si>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</si>
  <si>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</si>
  <si>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</si>
  <si>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</si>
  <si>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</si>
  <si>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</si>
  <si>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</si>
  <si>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</si>
  <si>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</si>
  <si>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</si>
  <si>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</si>
  <si>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</si>
  <si>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</si>
  <si>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</si>
  <si>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</si>
  <si>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</si>
  <si>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</si>
  <si>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</si>
  <si>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</si>
  <si>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</si>
  <si>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</si>
  <si>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</si>
  <si>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</si>
  <si>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</si>
  <si>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</si>
  <si>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</si>
  <si>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</si>
  <si>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</si>
  <si>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</si>
  <si>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</si>
  <si>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</si>
  <si>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</si>
  <si>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</si>
  <si>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</si>
  <si>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</si>
  <si>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</si>
  <si>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</si>
  <si>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</si>
  <si>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</si>
  <si>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</si>
  <si>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</si>
  <si>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</si>
  <si>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</si>
  <si>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</si>
  <si>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</si>
  <si>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</si>
  <si>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</si>
  <si>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</si>
  <si>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</si>
  <si>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</si>
  <si>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</si>
  <si>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</si>
  <si>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</si>
  <si>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</si>
  <si>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</si>
  <si>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</si>
  <si>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</si>
  <si>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</si>
  <si>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</si>
  <si>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</si>
  <si>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</si>
  <si>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</si>
  <si>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</si>
  <si>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</si>
  <si>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</si>
  <si>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</si>
  <si>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</si>
  <si>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</si>
  <si>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</si>
  <si>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</si>
  <si>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</si>
  <si>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</si>
  <si>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</si>
  <si>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</si>
  <si>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</si>
  <si>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</si>
  <si>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</si>
  <si>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</si>
  <si>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</si>
  <si>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</si>
  <si>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</si>
  <si>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</si>
  <si>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</si>
  <si>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</si>
  <si>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</si>
  <si>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</si>
  <si>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</si>
  <si>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</si>
  <si>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</si>
  <si>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</si>
  <si>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</si>
  <si>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</si>
  <si>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</si>
  <si>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</si>
  <si>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</si>
  <si>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</si>
  <si>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</si>
  <si>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</si>
  <si>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</si>
  <si>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</si>
  <si>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</si>
  <si>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</si>
  <si>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</si>
  <si>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</si>
  <si>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</si>
  <si>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</si>
  <si>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</si>
  <si>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</si>
  <si>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</si>
  <si>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</si>
  <si>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</si>
  <si>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</si>
  <si>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</si>
  <si>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</si>
  <si>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</si>
  <si>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</si>
  <si>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</si>
  <si>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</si>
  <si>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</si>
  <si>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</si>
  <si>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</si>
  <si>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</si>
  <si>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</si>
  <si>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</si>
  <si>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</si>
  <si>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</si>
  <si>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</si>
  <si>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</si>
  <si>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</si>
  <si>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</si>
  <si>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</si>
  <si>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</si>
  <si>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</si>
  <si>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</si>
  <si>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</si>
  <si>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</si>
  <si>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</si>
  <si>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</si>
  <si>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</si>
  <si>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</si>
  <si>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</si>
  <si>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</si>
  <si>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</si>
  <si>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</si>
  <si>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</si>
  <si>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</si>
  <si>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</si>
  <si>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</si>
  <si>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</si>
  <si>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</si>
  <si>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</si>
  <si>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</si>
  <si>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</si>
  <si>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</si>
  <si>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</si>
  <si>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</si>
  <si>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</si>
  <si>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</si>
  <si>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</si>
  <si>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</si>
  <si>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</si>
  <si>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</si>
  <si>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</si>
  <si>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</si>
  <si>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</si>
  <si>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</si>
  <si>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</si>
  <si>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</si>
  <si>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</si>
  <si>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</si>
  <si>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</si>
  <si>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</si>
  <si>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</si>
  <si>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</si>
  <si>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</si>
  <si>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</si>
  <si>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</si>
  <si>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</si>
  <si>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</si>
  <si>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</si>
  <si>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</si>
  <si>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</si>
  <si>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</si>
  <si>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</si>
  <si>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</si>
  <si>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</si>
  <si>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</si>
  <si>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</si>
  <si>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</si>
  <si>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</si>
  <si>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</si>
  <si>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</si>
  <si>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</si>
  <si>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</si>
  <si>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</si>
  <si>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</si>
  <si>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</si>
  <si>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</si>
  <si>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</si>
  <si>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</si>
  <si>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</si>
  <si>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</si>
  <si>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</si>
  <si>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</si>
  <si>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</si>
  <si>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</si>
  <si>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</si>
  <si>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</si>
  <si>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</si>
  <si>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</si>
  <si>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</si>
  <si>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</si>
  <si>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</si>
  <si>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</si>
  <si>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</si>
  <si>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</si>
  <si>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</si>
  <si>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</si>
  <si>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</si>
  <si>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</si>
  <si>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</si>
  <si>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</si>
  <si>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</si>
  <si>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</si>
  <si>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</si>
  <si>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</si>
  <si>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</si>
  <si>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</si>
  <si>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</si>
  <si>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</si>
  <si>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</si>
  <si>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</si>
  <si>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</si>
  <si>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</si>
  <si>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</si>
  <si>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</si>
  <si>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</si>
  <si>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</si>
  <si>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</si>
  <si>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</si>
  <si>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</si>
  <si>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</si>
  <si>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</si>
  <si>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</si>
  <si>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</si>
  <si>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</si>
  <si>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</si>
  <si>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</si>
  <si>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</si>
  <si>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</si>
  <si>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</si>
  <si>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</si>
  <si>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</si>
  <si>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</si>
  <si>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</si>
  <si>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</si>
  <si>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</si>
  <si>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</si>
  <si>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</si>
  <si>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</si>
  <si>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</si>
  <si>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</si>
  <si>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</si>
  <si>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</si>
  <si>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</si>
  <si>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</si>
  <si>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</si>
  <si>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</si>
  <si>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</si>
  <si>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</si>
  <si>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</si>
  <si>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</si>
  <si>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</si>
  <si>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</si>
  <si>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</si>
  <si>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</si>
  <si>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</si>
  <si>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</si>
  <si>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</si>
  <si>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</si>
  <si>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</si>
  <si>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</si>
  <si>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</si>
  <si>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</si>
  <si>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</si>
  <si>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</si>
  <si>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</si>
  <si>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</si>
  <si>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</si>
  <si>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</si>
  <si>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</si>
  <si>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</si>
  <si>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</si>
  <si>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</si>
  <si>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</si>
  <si>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</si>
  <si>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</si>
  <si>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</si>
  <si>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</si>
  <si>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</si>
  <si>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</si>
  <si>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</si>
  <si>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</si>
  <si>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</si>
  <si>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</si>
  <si>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</si>
  <si>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</si>
  <si>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</si>
  <si>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</si>
  <si>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</si>
  <si>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</si>
  <si>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</si>
  <si>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</si>
  <si>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</si>
  <si>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</si>
  <si>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</si>
  <si>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</si>
  <si>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</si>
  <si>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</si>
  <si>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</si>
  <si>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</si>
  <si>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</si>
  <si>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</si>
  <si>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</si>
  <si>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</si>
  <si>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</si>
  <si>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</si>
  <si>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</si>
  <si>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</si>
  <si>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</si>
  <si>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</si>
  <si>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</si>
  <si>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</si>
  <si>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</si>
  <si>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</si>
  <si>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</si>
  <si>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</si>
  <si>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</si>
  <si>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</si>
  <si>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</si>
  <si>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</si>
  <si>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</si>
  <si>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</si>
  <si>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</si>
  <si>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</si>
  <si>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</si>
  <si>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</si>
  <si>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</si>
  <si>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</si>
  <si>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</si>
  <si>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</si>
  <si>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</si>
  <si>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</si>
  <si>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</si>
  <si>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</si>
  <si>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</si>
  <si>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</si>
  <si>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</si>
  <si>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</si>
  <si>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</si>
  <si>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</si>
  <si>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</si>
  <si>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</si>
  <si>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</si>
  <si>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</si>
  <si>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</si>
  <si>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</si>
  <si>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</si>
  <si>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</si>
  <si>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</si>
  <si>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</si>
  <si>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</si>
  <si>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</si>
  <si>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</si>
  <si>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</si>
  <si>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</si>
  <si>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</si>
  <si>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</si>
  <si>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</si>
  <si>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</si>
  <si>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</si>
  <si>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</si>
  <si>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</si>
  <si>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</si>
  <si>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</si>
  <si>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</si>
  <si>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</si>
  <si>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</si>
  <si>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</si>
  <si>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</si>
  <si>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</si>
  <si>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</si>
  <si>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</si>
  <si>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</si>
  <si>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</si>
  <si>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</si>
  <si>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</si>
  <si>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</si>
  <si>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</si>
  <si>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</si>
  <si>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</si>
  <si>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</si>
  <si>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</si>
  <si>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</si>
  <si>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</si>
  <si>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</si>
  <si>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</si>
  <si>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</si>
  <si>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</si>
  <si>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</si>
  <si>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</si>
  <si>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</si>
  <si>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</si>
  <si>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</si>
  <si>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</si>
  <si>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</si>
  <si>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</si>
  <si>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</si>
  <si>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</si>
  <si>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</si>
  <si>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</si>
  <si>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</si>
  <si>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</si>
  <si>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</si>
  <si>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</si>
  <si>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</si>
  <si>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</si>
  <si>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</si>
  <si>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</si>
  <si>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</si>
  <si>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</si>
  <si>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</si>
  <si>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</si>
  <si>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</si>
  <si>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</si>
  <si>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</si>
  <si>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</si>
  <si>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</si>
  <si>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</si>
  <si>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</si>
  <si>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</si>
  <si>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</si>
  <si>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</si>
  <si>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</si>
  <si>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</si>
  <si>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</si>
  <si>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</si>
  <si>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</si>
  <si>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</si>
  <si>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</si>
  <si>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</si>
  <si>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</si>
  <si>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</si>
  <si>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</si>
  <si>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</si>
  <si>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</si>
  <si>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</si>
  <si>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</si>
  <si>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</si>
  <si>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</si>
  <si>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</si>
  <si>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</si>
  <si>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</si>
  <si>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</si>
  <si>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</si>
  <si>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</si>
  <si>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</si>
  <si>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</si>
  <si>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</si>
  <si>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</si>
  <si>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</si>
  <si>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</si>
  <si>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</si>
  <si>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</si>
  <si>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</si>
  <si>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</si>
  <si>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</si>
  <si>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</si>
  <si>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</si>
  <si>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</si>
  <si>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</si>
  <si>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</si>
  <si>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</si>
  <si>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</si>
  <si>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</si>
  <si>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</si>
  <si>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</si>
  <si>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</si>
  <si>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</si>
  <si>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</si>
  <si>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</si>
  <si>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</si>
  <si>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</si>
  <si>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</si>
  <si>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</si>
  <si>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</si>
  <si>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</si>
  <si>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</si>
  <si>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</si>
  <si>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</si>
  <si>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</si>
  <si>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</si>
  <si>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</si>
  <si>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</si>
  <si>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</si>
  <si>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</si>
  <si>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</si>
  <si>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</si>
  <si>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</si>
  <si>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</si>
  <si>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</si>
  <si>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</si>
  <si>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</si>
  <si>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</si>
  <si>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</si>
  <si>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</si>
  <si>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</si>
  <si>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</si>
  <si>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</si>
  <si>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</si>
  <si>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</si>
  <si>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</si>
  <si>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</si>
  <si>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</si>
  <si>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</si>
  <si>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</si>
  <si>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</si>
  <si>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</si>
  <si>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</si>
  <si>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</si>
  <si>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</si>
  <si>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</si>
  <si>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</si>
  <si>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</si>
  <si>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</si>
  <si>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</si>
  <si>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</si>
  <si>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</si>
  <si>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</si>
  <si>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</si>
  <si>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</si>
  <si>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</si>
  <si>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</si>
  <si>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</si>
  <si>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</si>
  <si>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</si>
  <si>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</si>
  <si>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</si>
  <si>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</si>
  <si>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</si>
  <si>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</si>
  <si>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</si>
  <si>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</si>
  <si>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</si>
  <si>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</si>
  <si>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</si>
  <si>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</si>
  <si>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</si>
  <si>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</si>
  <si>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</si>
  <si>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</si>
  <si>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</si>
  <si>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</si>
  <si>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</si>
  <si>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</si>
  <si>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</si>
  <si>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</si>
  <si>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</si>
  <si>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</si>
  <si>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</si>
  <si>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</si>
  <si>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</si>
  <si>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</si>
  <si>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</si>
  <si>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</si>
  <si>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</si>
  <si>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</si>
  <si>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</si>
  <si>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</si>
  <si>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</si>
  <si>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</si>
  <si>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</si>
  <si>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</si>
  <si>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</si>
  <si>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</si>
  <si>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</si>
  <si>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</si>
  <si>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</si>
  <si>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</si>
  <si>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</si>
  <si>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</si>
  <si>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</si>
  <si>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</si>
  <si>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</si>
  <si>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</si>
  <si>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</si>
  <si>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</si>
  <si>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</si>
  <si>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</si>
  <si>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</si>
  <si>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</si>
  <si>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</si>
  <si>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</si>
  <si>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</si>
  <si>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</si>
  <si>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</si>
  <si>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</si>
  <si>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</si>
  <si>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</si>
  <si>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</si>
  <si>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</si>
  <si>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</si>
  <si>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</si>
  <si>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</si>
  <si>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</si>
  <si>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</si>
  <si>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</si>
  <si>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</si>
  <si>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</si>
  <si>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</si>
  <si>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</si>
  <si>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</si>
  <si>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</si>
  <si>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</si>
  <si>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</si>
  <si>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</si>
  <si>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</si>
  <si>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</si>
  <si>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</si>
  <si>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</si>
  <si>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</si>
  <si>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</si>
  <si>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</si>
  <si>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</si>
  <si>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</si>
  <si>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</si>
  <si>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</si>
  <si>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</si>
  <si>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</si>
  <si>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</si>
  <si>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</si>
  <si>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</si>
  <si>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</si>
  <si>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</si>
  <si>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</si>
  <si>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</si>
  <si>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</si>
  <si>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</si>
  <si>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</si>
  <si>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</si>
  <si>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</si>
  <si>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</si>
  <si>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</si>
  <si>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</si>
  <si>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</si>
  <si>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</si>
  <si>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</si>
  <si>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</si>
  <si>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</si>
  <si>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</si>
  <si>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</si>
  <si>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</si>
  <si>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</si>
  <si>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</si>
  <si>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</si>
  <si>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</si>
  <si>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</si>
  <si>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</si>
  <si>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</si>
  <si>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</si>
  <si>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</si>
  <si>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</si>
  <si>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</si>
  <si>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</si>
  <si>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</si>
  <si>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</si>
  <si>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</si>
  <si>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</si>
  <si>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</si>
  <si>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</si>
  <si>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</si>
  <si>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</si>
  <si>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</si>
  <si>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</si>
  <si>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</si>
  <si>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</si>
  <si>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</si>
  <si>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</si>
  <si>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</si>
  <si>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</si>
  <si>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</si>
  <si>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</si>
  <si>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</si>
  <si>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</si>
  <si>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</si>
  <si>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</si>
  <si>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</si>
  <si>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</si>
  <si>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</si>
  <si>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</si>
  <si>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</si>
  <si>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</si>
  <si>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</si>
  <si>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</si>
  <si>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</si>
  <si>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</si>
  <si>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</si>
  <si>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</si>
  <si>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</si>
  <si>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</si>
  <si>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</si>
  <si>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</si>
  <si>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</si>
  <si>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</si>
  <si>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</si>
  <si>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</si>
  <si>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</si>
  <si>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</si>
  <si>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</si>
  <si>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</si>
  <si>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</si>
  <si>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</si>
  <si>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</si>
  <si>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</si>
  <si>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</si>
  <si>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</si>
  <si>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</si>
  <si>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</si>
  <si>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</si>
  <si>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</si>
  <si>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</si>
  <si>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</si>
  <si>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</si>
  <si>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</si>
  <si>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</si>
  <si>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</si>
  <si>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</si>
  <si>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</si>
  <si>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</si>
  <si>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</si>
  <si>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</si>
  <si>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</si>
  <si>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</si>
  <si>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</si>
  <si>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</si>
  <si>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</si>
  <si>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</si>
  <si>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</si>
  <si>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</si>
  <si>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</si>
  <si>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</si>
  <si>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</si>
  <si>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</si>
  <si>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</si>
  <si>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</si>
  <si>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</si>
  <si>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</si>
  <si>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</si>
  <si>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</si>
  <si>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</si>
  <si>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</si>
  <si>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</si>
  <si>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</si>
  <si>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</si>
  <si>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</si>
  <si>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</si>
  <si>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</si>
  <si>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</si>
  <si>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</si>
  <si>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</si>
  <si>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</si>
  <si>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</si>
  <si>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</si>
  <si>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</si>
  <si>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</si>
  <si>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</si>
  <si>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</si>
  <si>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</si>
  <si>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</si>
  <si>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</si>
  <si>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</si>
  <si>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</si>
  <si>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</si>
  <si>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</si>
  <si>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</si>
  <si>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</si>
  <si>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</si>
  <si>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</si>
  <si>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</si>
  <si>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</si>
  <si>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</si>
  <si>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</si>
  <si>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</si>
  <si>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</si>
  <si>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</si>
  <si>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</si>
  <si>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</si>
  <si>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</si>
  <si>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</si>
  <si>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</si>
  <si>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</si>
  <si>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</si>
  <si>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</si>
  <si>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</si>
  <si>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</si>
  <si>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</si>
  <si>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</si>
  <si>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</si>
  <si>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</si>
  <si>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</si>
  <si>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</si>
  <si>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</si>
  <si>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</si>
  <si>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</si>
  <si>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</si>
  <si>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</si>
  <si>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</si>
  <si>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</si>
  <si>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</si>
  <si>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</si>
  <si>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</si>
  <si>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</si>
  <si>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</si>
  <si>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</si>
  <si>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</si>
  <si>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</si>
  <si>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</si>
  <si>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</si>
  <si>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</si>
  <si>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</si>
  <si>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</si>
  <si>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</si>
  <si>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</si>
  <si>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</si>
  <si>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</si>
  <si>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</si>
  <si>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</si>
  <si>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</si>
  <si>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</si>
  <si>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</si>
  <si>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</si>
  <si>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</si>
  <si>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</si>
  <si>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</si>
  <si>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</si>
  <si>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</si>
  <si>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</si>
  <si>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</si>
  <si>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</si>
  <si>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</si>
  <si>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</si>
  <si>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</si>
  <si>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</si>
  <si>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</si>
  <si>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</si>
  <si>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</si>
  <si>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</si>
  <si>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</si>
  <si>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</si>
  <si>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</si>
  <si>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</si>
  <si>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</si>
  <si>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</si>
  <si>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</si>
  <si>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</si>
  <si>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</si>
  <si>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</si>
  <si>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</si>
  <si>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</si>
  <si>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</si>
  <si>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</si>
  <si>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</si>
  <si>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</si>
  <si>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</si>
  <si>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</si>
  <si>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</si>
  <si>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</si>
  <si>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</si>
  <si>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</si>
  <si>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</si>
  <si>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</si>
  <si>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</si>
  <si>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</si>
  <si>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</si>
  <si>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</si>
  <si>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</si>
  <si>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</si>
  <si>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</si>
  <si>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</si>
  <si>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</si>
  <si>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</si>
  <si>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</si>
  <si>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</si>
  <si>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</si>
  <si>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</si>
  <si>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</si>
  <si>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</si>
  <si>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</si>
  <si>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</si>
  <si>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</si>
  <si>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</si>
  <si>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</si>
  <si>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</si>
  <si>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</si>
  <si>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</si>
  <si>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</si>
  <si>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</si>
  <si>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</si>
  <si>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</si>
  <si>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</si>
  <si>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</si>
  <si>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</si>
  <si>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</si>
  <si>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</si>
  <si>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</si>
  <si>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</si>
  <si>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</si>
  <si>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</si>
  <si>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</si>
  <si>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</si>
  <si>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</si>
  <si>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</si>
  <si>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</si>
  <si>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</si>
  <si>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</si>
  <si>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</si>
  <si>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</si>
  <si>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</si>
  <si>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</si>
  <si>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</si>
  <si>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</si>
  <si>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</si>
  <si>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</si>
  <si>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</si>
  <si>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</si>
  <si>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</si>
  <si>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</si>
  <si>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</si>
  <si>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</si>
  <si>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</si>
  <si>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</si>
  <si>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</si>
  <si>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</si>
  <si>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</si>
  <si>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</si>
  <si>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</si>
  <si>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</si>
  <si>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</si>
  <si>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</si>
  <si>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</si>
  <si>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</si>
  <si>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</si>
  <si>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</si>
  <si>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</si>
  <si>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</si>
  <si>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</si>
  <si>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</si>
  <si>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</si>
  <si>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</si>
  <si>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</si>
  <si>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</si>
  <si>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</si>
  <si>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</si>
  <si>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</si>
  <si>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</si>
  <si>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</si>
  <si>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</si>
  <si>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</si>
  <si>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</si>
  <si>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</si>
  <si>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</si>
  <si>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</si>
  <si>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</si>
  <si>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</si>
  <si>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</si>
  <si>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</si>
  <si>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</si>
  <si>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</si>
  <si>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</si>
  <si>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</si>
  <si>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</si>
  <si>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</si>
  <si>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</si>
  <si>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</si>
  <si>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</si>
  <si>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</si>
  <si>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</si>
  <si>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</si>
  <si>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</si>
  <si>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</si>
  <si>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</si>
  <si>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</si>
  <si>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</si>
  <si>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</si>
  <si>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</si>
  <si>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</si>
  <si>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</si>
  <si>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</si>
  <si>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</si>
  <si>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</si>
  <si>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</si>
  <si>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</si>
  <si>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</si>
  <si>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</si>
  <si>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</si>
  <si>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</si>
  <si>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</si>
  <si>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</si>
  <si>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</si>
  <si>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</si>
  <si>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</si>
  <si>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</si>
  <si>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</si>
  <si>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</si>
  <si>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</si>
  <si>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</si>
  <si>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</si>
  <si>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</si>
  <si>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</si>
  <si>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</si>
  <si>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</si>
  <si>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</si>
  <si>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</si>
  <si>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</si>
  <si>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</si>
  <si>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</si>
  <si>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</si>
  <si>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</si>
  <si>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</si>
  <si>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</si>
  <si>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</si>
  <si>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</si>
  <si>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</si>
  <si>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</si>
  <si>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</si>
  <si>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</si>
  <si>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</si>
  <si>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</si>
  <si>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</si>
  <si>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</si>
  <si>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</si>
  <si>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</si>
  <si>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</si>
  <si>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</si>
  <si>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</si>
  <si>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</si>
  <si>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</si>
  <si>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</si>
  <si>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</si>
  <si>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</si>
  <si>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</si>
  <si>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</si>
  <si>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</si>
  <si>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</si>
  <si>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</si>
  <si>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</si>
  <si>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</si>
  <si>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</si>
  <si>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</si>
  <si>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</si>
  <si>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</si>
  <si>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</si>
  <si>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</si>
  <si>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</si>
  <si>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</si>
  <si>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</si>
  <si>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</si>
  <si>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</si>
  <si>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</si>
  <si>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</si>
  <si>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</si>
  <si>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</si>
  <si>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</si>
  <si>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</si>
  <si>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</si>
  <si>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</si>
  <si>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</si>
  <si>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</si>
  <si>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</si>
  <si>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</si>
  <si>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</si>
  <si>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</si>
  <si>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</si>
  <si>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</si>
  <si>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</si>
  <si>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</si>
  <si>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</si>
  <si>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</si>
  <si>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</si>
  <si>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</si>
  <si>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</si>
  <si>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</si>
  <si>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</si>
  <si>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</si>
  <si>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</si>
  <si>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</si>
  <si>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</si>
  <si>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</si>
  <si>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</si>
  <si>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</si>
  <si>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</si>
  <si>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</si>
  <si>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</si>
  <si>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</si>
  <si>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</si>
  <si>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</si>
  <si>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</si>
  <si>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</si>
  <si>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</si>
  <si>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</si>
  <si>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</si>
  <si>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</si>
  <si>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</si>
  <si>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</si>
  <si>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</si>
  <si>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</si>
  <si>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</si>
  <si>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</si>
  <si>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</si>
  <si>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</si>
  <si>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</si>
  <si>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</si>
  <si>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</si>
  <si>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</si>
  <si>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</si>
  <si>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</si>
  <si>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</si>
  <si>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</si>
  <si>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</si>
  <si>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</si>
  <si>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</si>
  <si>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</si>
  <si>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</si>
  <si>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</si>
  <si>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</si>
  <si>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</si>
  <si>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</si>
  <si>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</si>
  <si>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</si>
  <si>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</si>
  <si>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</si>
  <si>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</si>
  <si>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</si>
  <si>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</si>
  <si>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</si>
  <si>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</si>
  <si>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</si>
  <si>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</si>
  <si>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</si>
  <si>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</si>
  <si>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</si>
  <si>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</si>
  <si>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</si>
  <si>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</si>
  <si>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</si>
  <si>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</si>
  <si>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</si>
  <si>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</si>
  <si>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</si>
  <si>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</si>
  <si>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</si>
  <si>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</si>
  <si>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</si>
  <si>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</si>
  <si>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</si>
  <si>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</si>
  <si>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</si>
  <si>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</si>
  <si>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</si>
  <si>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</si>
  <si>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</si>
  <si>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</si>
  <si>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</si>
  <si>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</si>
  <si>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</si>
  <si>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</si>
  <si>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</si>
  <si>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</si>
  <si>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</si>
  <si>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</si>
  <si>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</si>
  <si>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</si>
  <si>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</si>
  <si>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</si>
  <si>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</si>
  <si>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</si>
  <si>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</si>
  <si>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</si>
  <si>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</si>
  <si>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</si>
  <si>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</si>
  <si>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</si>
  <si>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</si>
  <si>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</si>
  <si>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</si>
  <si>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</si>
  <si>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</si>
  <si>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</si>
  <si>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</si>
  <si>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</si>
  <si>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</si>
  <si>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</si>
  <si>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</si>
  <si>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</si>
  <si>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</si>
  <si>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</si>
  <si>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</si>
  <si>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</si>
  <si>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</si>
  <si>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</si>
  <si>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</si>
  <si>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</si>
  <si>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</si>
  <si>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</si>
  <si>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</si>
  <si>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</si>
  <si>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</si>
  <si>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</si>
  <si>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</si>
  <si>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</si>
  <si>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</si>
  <si>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</si>
  <si>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</si>
  <si>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</si>
  <si>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</si>
  <si>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</si>
  <si>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</si>
  <si>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</si>
  <si>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</si>
  <si>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</si>
  <si>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</si>
  <si>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</si>
  <si>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</si>
  <si>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</si>
  <si>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</si>
  <si>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</si>
  <si>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</si>
  <si>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</si>
  <si>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</si>
  <si>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</si>
  <si>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</si>
  <si>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</si>
  <si>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</si>
  <si>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</si>
  <si>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</si>
  <si>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</si>
  <si>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</si>
  <si>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</si>
  <si>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</si>
  <si>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</si>
  <si>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</si>
  <si>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</si>
  <si>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</si>
  <si>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</si>
  <si>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</si>
  <si>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</si>
  <si>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</si>
  <si>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</si>
  <si>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</si>
  <si>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</si>
  <si>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</si>
  <si>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</si>
  <si>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</si>
  <si>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</si>
  <si>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</si>
  <si>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</si>
  <si>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</si>
  <si>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</si>
  <si>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</si>
  <si>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</si>
  <si>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</si>
  <si>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</si>
  <si>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</si>
  <si>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</si>
  <si>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</si>
  <si>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</si>
  <si>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</si>
  <si>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</si>
  <si>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</si>
  <si>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</si>
  <si>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</si>
  <si>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</si>
  <si>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</si>
  <si>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</si>
  <si>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</si>
  <si>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</si>
  <si>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</si>
  <si>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</si>
  <si>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</si>
  <si>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</si>
  <si>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</si>
  <si>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</si>
  <si>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</si>
  <si>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</si>
  <si>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</si>
  <si>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</si>
  <si>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</si>
  <si>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</si>
  <si>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</si>
  <si>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</si>
  <si>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</si>
  <si>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</si>
  <si>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</si>
  <si>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</si>
  <si>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</si>
  <si>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</si>
  <si>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</si>
  <si>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</si>
  <si>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</si>
  <si>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</si>
  <si>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</si>
  <si>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</si>
  <si>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</si>
  <si>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</si>
  <si>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</si>
  <si>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</si>
  <si>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</si>
  <si>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</si>
  <si>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</si>
  <si>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</si>
  <si>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</si>
  <si>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</si>
  <si>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</si>
  <si>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</si>
  <si>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</si>
  <si>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</si>
  <si>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</si>
  <si>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</si>
  <si>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</si>
  <si>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</si>
  <si>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</si>
  <si>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</si>
  <si>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</si>
  <si>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</si>
  <si>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</si>
  <si>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</si>
  <si>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</si>
  <si>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</si>
  <si>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</si>
  <si>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</si>
  <si>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</si>
  <si>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</si>
  <si>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</si>
  <si>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</si>
  <si>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</si>
  <si>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</si>
  <si>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</si>
  <si>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</si>
  <si>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</si>
  <si>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</si>
  <si>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</si>
  <si>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</si>
  <si>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</si>
  <si>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</si>
  <si>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</si>
  <si>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</si>
  <si>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</si>
  <si>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</si>
  <si>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</si>
  <si>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</si>
  <si>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</si>
  <si>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</si>
  <si>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</si>
  <si>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</si>
  <si>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</si>
  <si>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</si>
  <si>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</si>
  <si>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</si>
  <si>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</si>
  <si>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</si>
  <si>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</si>
  <si>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</si>
  <si>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</si>
  <si>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</si>
  <si>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</si>
  <si>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</si>
  <si>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</si>
  <si>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</si>
  <si>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</si>
  <si>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</si>
  <si>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</si>
  <si>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</si>
  <si>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</si>
  <si>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</si>
  <si>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</si>
  <si>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</si>
  <si>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</si>
  <si>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</si>
  <si>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</si>
  <si>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</si>
  <si>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</si>
  <si>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</si>
  <si>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</si>
  <si>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</si>
  <si>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</si>
  <si>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</si>
  <si>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</si>
  <si>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</si>
  <si>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</si>
  <si>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</si>
  <si>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</si>
  <si>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</si>
  <si>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</si>
  <si>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</si>
  <si>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</si>
  <si>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</si>
  <si>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</si>
  <si>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</si>
  <si>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</si>
  <si>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</si>
  <si>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</si>
  <si>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</si>
  <si>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</si>
  <si>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</si>
  <si>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</si>
  <si>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</si>
  <si>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</si>
  <si>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</si>
  <si>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</si>
  <si>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</si>
  <si>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</si>
  <si>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</si>
  <si>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</si>
  <si>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</si>
  <si>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</si>
  <si>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</si>
  <si>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</si>
  <si>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</si>
  <si>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</si>
  <si>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</si>
  <si>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</si>
  <si>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</si>
  <si>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</si>
  <si>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</si>
  <si>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</si>
  <si>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</si>
  <si>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</si>
  <si>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</si>
  <si>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</si>
  <si>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</si>
  <si>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</si>
  <si>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</si>
  <si>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</si>
  <si>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</si>
  <si>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</si>
  <si>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</si>
  <si>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</si>
  <si>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</si>
  <si>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</si>
  <si>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</si>
  <si>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</si>
  <si>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</si>
  <si>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</si>
  <si>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</si>
  <si>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</si>
  <si>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</si>
  <si>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</si>
  <si>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</si>
  <si>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</si>
  <si>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</si>
  <si>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</si>
  <si>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</si>
  <si>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</si>
  <si>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</si>
  <si>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</si>
  <si>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</si>
  <si>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</si>
  <si>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</si>
  <si>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</si>
  <si>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</si>
  <si>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</si>
  <si>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</si>
  <si>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</si>
  <si>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</si>
  <si>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</si>
  <si>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</si>
  <si>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</si>
  <si>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</si>
  <si>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</si>
  <si>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</si>
  <si>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</si>
  <si>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</si>
  <si>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</si>
  <si>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</si>
  <si>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</si>
  <si>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</si>
  <si>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</si>
  <si>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</si>
  <si>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</si>
  <si>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</si>
  <si>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</si>
  <si>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</si>
  <si>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</si>
  <si>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</si>
  <si>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</si>
  <si>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</si>
  <si>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</si>
  <si>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</si>
  <si>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</si>
  <si>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</si>
  <si>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</si>
  <si>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</si>
  <si>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</si>
  <si>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</si>
  <si>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</si>
  <si>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</si>
  <si>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</si>
  <si>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</si>
  <si>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</si>
  <si>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</si>
  <si>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</si>
  <si>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</si>
  <si>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</si>
  <si>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</si>
  <si>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</si>
  <si>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</si>
  <si>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</si>
  <si>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</si>
  <si>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</si>
  <si>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</si>
  <si>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</si>
  <si>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</si>
  <si>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</si>
  <si>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</si>
  <si>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</si>
  <si>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</si>
  <si>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</si>
  <si>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</si>
  <si>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</si>
  <si>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</si>
  <si>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</si>
  <si>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</si>
  <si>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</si>
  <si>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</si>
  <si>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</si>
  <si>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</si>
  <si>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</si>
  <si>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</si>
  <si>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</si>
  <si>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</si>
  <si>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</si>
  <si>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</si>
  <si>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</si>
  <si>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</si>
  <si>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</si>
  <si>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</si>
  <si>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</si>
  <si>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</si>
  <si>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</si>
  <si>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</si>
  <si>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</si>
  <si>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</si>
  <si>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</si>
  <si>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</si>
  <si>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</si>
  <si>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</si>
  <si>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</si>
  <si>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</si>
  <si>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</si>
  <si>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</si>
  <si>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</si>
  <si>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</si>
  <si>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</si>
  <si>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</si>
  <si>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</si>
  <si>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</si>
  <si>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</si>
  <si>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</si>
  <si>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</si>
  <si>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</si>
  <si>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</si>
  <si>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</si>
  <si>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</si>
  <si>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</si>
  <si>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</si>
  <si>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</si>
  <si>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</si>
  <si>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</si>
  <si>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</si>
  <si>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</si>
  <si>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</si>
  <si>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</si>
  <si>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</si>
  <si>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</si>
  <si>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</si>
  <si>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</si>
  <si>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</si>
  <si>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</si>
  <si>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</si>
  <si>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</si>
  <si>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</si>
  <si>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</si>
  <si>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</si>
  <si>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</si>
  <si>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</si>
  <si>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</si>
  <si>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</si>
  <si>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</si>
  <si>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</si>
  <si>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</si>
  <si>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</si>
  <si>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</si>
  <si>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</si>
  <si>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</si>
  <si>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</si>
  <si>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</si>
  <si>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</si>
  <si>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</si>
  <si>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</si>
  <si>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</si>
  <si>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</si>
  <si>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</si>
  <si>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</si>
  <si>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</si>
  <si>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</si>
  <si>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</si>
  <si>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</si>
  <si>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</si>
  <si>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</si>
  <si>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</si>
  <si>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</si>
  <si>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</si>
  <si>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</si>
  <si>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</si>
  <si>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</si>
  <si>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</si>
  <si>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</si>
  <si>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</si>
  <si>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</si>
  <si>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</si>
  <si>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</si>
  <si>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</si>
  <si>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</si>
  <si>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</si>
  <si>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</si>
  <si>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</si>
  <si>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</si>
  <si>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</si>
  <si>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</si>
  <si>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</si>
  <si>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</si>
  <si>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</si>
  <si>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</si>
  <si>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</si>
  <si>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</si>
  <si>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</si>
  <si>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</si>
  <si>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</si>
  <si>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</si>
  <si>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</si>
  <si>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</si>
  <si>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</si>
  <si>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</si>
  <si>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</si>
  <si>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</si>
  <si>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</si>
  <si>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</si>
  <si>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</si>
  <si>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</si>
  <si>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</si>
  <si>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</si>
  <si>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</si>
  <si>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</si>
  <si>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</si>
  <si>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</si>
  <si>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</si>
  <si>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</si>
  <si>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</si>
  <si>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</si>
  <si>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</si>
  <si>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</si>
  <si>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</si>
  <si>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</si>
  <si>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</si>
  <si>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</si>
  <si>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</si>
  <si>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</si>
  <si>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</si>
  <si>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</si>
  <si>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</si>
  <si>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</si>
  <si>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</si>
  <si>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</si>
  <si>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</si>
  <si>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</si>
  <si>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</si>
  <si>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</si>
  <si>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</si>
  <si>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</si>
  <si>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</si>
  <si>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</si>
  <si>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</si>
  <si>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</si>
  <si>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</si>
  <si>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</si>
  <si>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</si>
  <si>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</si>
  <si>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</si>
  <si>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</si>
  <si>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</si>
  <si>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</si>
  <si>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</si>
  <si>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</si>
  <si>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</si>
  <si>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</si>
  <si>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</si>
  <si>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</si>
  <si>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</si>
  <si>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</si>
  <si>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</si>
  <si>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</si>
  <si>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</si>
  <si>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</si>
  <si>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</si>
  <si>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</si>
  <si>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</si>
  <si>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</si>
  <si>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</si>
  <si>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</si>
  <si>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</si>
  <si>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</si>
  <si>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</si>
  <si>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</si>
  <si>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</si>
  <si>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</si>
  <si>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</si>
  <si>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</si>
  <si>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</si>
  <si>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</si>
  <si>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</si>
  <si>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</si>
  <si>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</si>
  <si>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</si>
  <si>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</si>
  <si>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</si>
  <si>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</si>
  <si>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</si>
  <si>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</si>
  <si>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</si>
  <si>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</si>
  <si>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</si>
  <si>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</si>
  <si>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</si>
  <si>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</si>
  <si>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</si>
  <si>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</si>
  <si>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</si>
  <si>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</si>
  <si>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</si>
  <si>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</si>
  <si>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</si>
  <si>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</si>
  <si>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</si>
  <si>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</si>
  <si>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</si>
  <si>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</si>
  <si>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</si>
  <si>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</si>
  <si>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</si>
  <si>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</si>
  <si>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</si>
  <si>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</si>
  <si>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</si>
  <si>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</si>
  <si>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</si>
  <si>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</si>
  <si>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</si>
  <si>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</si>
  <si>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</si>
  <si>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</si>
  <si>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</si>
  <si>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</si>
  <si>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</si>
  <si>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</si>
  <si>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</si>
  <si>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</si>
  <si>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</si>
  <si>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</si>
  <si>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</si>
  <si>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</si>
  <si>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</si>
  <si>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</si>
  <si>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</si>
  <si>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</si>
  <si>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</si>
  <si>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</si>
  <si>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</si>
  <si>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</si>
  <si>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</si>
  <si>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</si>
  <si>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</si>
  <si>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</si>
  <si>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</si>
  <si>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</si>
  <si>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</si>
  <si>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</si>
  <si>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</si>
  <si>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</si>
  <si>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</si>
  <si>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</si>
  <si>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</si>
  <si>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</si>
  <si>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</si>
  <si>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</si>
  <si>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</si>
  <si>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</si>
  <si>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</si>
  <si>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</si>
  <si>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</si>
  <si>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</si>
  <si>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</si>
  <si>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</si>
  <si>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</si>
  <si>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</si>
  <si>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</si>
  <si>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</si>
  <si>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</si>
  <si>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</si>
  <si>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</si>
  <si>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</si>
  <si>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</si>
  <si>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</si>
  <si>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</si>
  <si>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</si>
  <si>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</si>
  <si>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</si>
  <si>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</si>
  <si>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</si>
  <si>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</si>
  <si>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</si>
  <si>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</si>
  <si>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</si>
  <si>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</si>
  <si>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</si>
  <si>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</si>
  <si>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</si>
  <si>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</si>
  <si>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</si>
  <si>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</si>
  <si>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</si>
  <si>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</si>
  <si>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</si>
  <si>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</si>
  <si>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</si>
  <si>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</si>
  <si>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</si>
  <si>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</si>
  <si>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</si>
  <si>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</si>
  <si>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</si>
  <si>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</si>
  <si>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</si>
  <si>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</si>
  <si>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</si>
  <si>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</si>
  <si>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</si>
  <si>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</si>
  <si>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</si>
  <si>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</si>
  <si>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</si>
  <si>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</si>
  <si>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</si>
  <si>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</si>
  <si>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</si>
  <si>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</si>
  <si>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</si>
  <si>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</si>
  <si>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</si>
  <si>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</si>
  <si>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</si>
  <si>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</si>
  <si>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</si>
  <si>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</si>
  <si>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</si>
  <si>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</si>
  <si>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</si>
  <si>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</si>
  <si>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</si>
  <si>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</si>
  <si>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</si>
  <si>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</si>
  <si>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</si>
  <si>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</si>
  <si>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</si>
  <si>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</si>
  <si>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</si>
  <si>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</si>
  <si>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</si>
  <si>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</si>
  <si>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</si>
  <si>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</si>
  <si>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</si>
  <si>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</si>
  <si>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</si>
  <si>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</si>
  <si>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</si>
  <si>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</si>
  <si>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</si>
  <si>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</si>
  <si>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</si>
  <si>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</si>
  <si>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</si>
  <si>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</si>
  <si>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</si>
  <si>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</si>
  <si>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</si>
  <si>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</si>
  <si>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</si>
  <si>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</si>
  <si>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</si>
  <si>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</si>
  <si>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</si>
  <si>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</si>
  <si>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</si>
  <si>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</si>
  <si>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</si>
  <si>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</si>
  <si>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</si>
  <si>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</si>
  <si>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</si>
  <si>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</si>
  <si>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</si>
  <si>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</si>
  <si>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</si>
  <si>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</si>
  <si>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</si>
  <si>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</si>
  <si>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</si>
  <si>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</si>
  <si>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</si>
  <si>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</si>
  <si>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</si>
  <si>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</si>
  <si>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</si>
  <si>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</si>
  <si>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</si>
  <si>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</si>
  <si>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</si>
  <si>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</si>
  <si>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</si>
  <si>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</si>
  <si>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</si>
  <si>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</si>
  <si>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</si>
  <si>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</si>
  <si>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</si>
  <si>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</si>
  <si>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</si>
  <si>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</si>
  <si>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</si>
  <si>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</si>
  <si>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</si>
  <si>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</si>
  <si>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</si>
  <si>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</si>
  <si>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</si>
  <si>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</si>
  <si>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</si>
  <si>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</si>
  <si>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</si>
  <si>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</si>
  <si>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</si>
  <si>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</si>
  <si>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</si>
  <si>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</si>
  <si>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</si>
  <si>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</si>
  <si>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</si>
  <si>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</si>
  <si>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</si>
  <si>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</si>
  <si>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</si>
  <si>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</si>
  <si>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</si>
  <si>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</si>
  <si>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</si>
  <si>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</si>
  <si>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</si>
  <si>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</si>
  <si>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</si>
  <si>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</si>
  <si>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</si>
  <si>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</si>
  <si>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</si>
  <si>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</si>
  <si>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</si>
  <si>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</si>
  <si>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</si>
  <si>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</si>
  <si>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</si>
  <si>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</si>
  <si>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</si>
  <si>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</si>
  <si>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</si>
  <si>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</si>
  <si>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</si>
  <si>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</si>
  <si>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</si>
  <si>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</si>
  <si>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</si>
  <si>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</si>
  <si>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</si>
  <si>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</si>
  <si>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</si>
  <si>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</si>
  <si>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</si>
  <si>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</si>
  <si>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</si>
  <si>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</si>
  <si>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</si>
  <si>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</si>
  <si>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</si>
  <si>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</si>
  <si>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</si>
  <si>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</si>
  <si>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</si>
  <si>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</si>
  <si>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</si>
  <si>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</si>
  <si>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</si>
  <si>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</si>
  <si>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</si>
  <si>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</si>
  <si>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</si>
  <si>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</si>
  <si>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</si>
  <si>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</si>
  <si>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</si>
  <si>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</si>
  <si>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</si>
  <si>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</si>
  <si>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</si>
  <si>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</si>
  <si>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</si>
  <si>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</si>
  <si>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</si>
  <si>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</si>
  <si>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</si>
  <si>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</si>
  <si>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</si>
  <si>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</si>
  <si>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</si>
  <si>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</si>
  <si>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</si>
  <si>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</si>
  <si>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</si>
  <si>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</si>
  <si>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</si>
  <si>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</si>
  <si>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</si>
  <si>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</si>
  <si>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</si>
  <si>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</si>
  <si>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</si>
  <si>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</si>
  <si>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</si>
  <si>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</si>
  <si>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</si>
  <si>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</si>
  <si>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</si>
  <si>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</si>
  <si>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</si>
  <si>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</si>
  <si>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</si>
  <si>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</si>
  <si>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</si>
  <si>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</si>
  <si>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</si>
  <si>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</si>
  <si>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</si>
  <si>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</si>
  <si>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</si>
  <si>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</si>
  <si>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</si>
  <si>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</si>
  <si>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</si>
  <si>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</si>
  <si>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</si>
  <si>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</si>
  <si>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</si>
  <si>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</si>
  <si>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</si>
  <si>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</si>
  <si>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</si>
  <si>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</si>
  <si>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</si>
  <si>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</si>
  <si>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</si>
  <si>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</si>
  <si>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</si>
  <si>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</si>
  <si>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</si>
  <si>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</si>
  <si>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</si>
  <si>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</si>
  <si>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</si>
  <si>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</si>
  <si>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</si>
  <si>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</si>
  <si>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</si>
  <si>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</si>
  <si>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</si>
  <si>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</si>
  <si>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</si>
  <si>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</si>
  <si>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</si>
  <si>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</si>
  <si>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</si>
  <si>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</si>
  <si>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</si>
  <si>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</si>
  <si>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</si>
  <si>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</si>
  <si>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</si>
  <si>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</si>
  <si>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</si>
  <si>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</si>
  <si>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</si>
  <si>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</si>
  <si>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</si>
  <si>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</si>
  <si>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</si>
  <si>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</si>
  <si>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</si>
  <si>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</si>
  <si>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</si>
  <si>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</si>
  <si>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</si>
  <si>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</si>
  <si>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</si>
  <si>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</si>
  <si>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</si>
  <si>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</si>
  <si>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</si>
  <si>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</si>
  <si>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</si>
  <si>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</si>
  <si>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</si>
  <si>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</si>
  <si>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</si>
  <si>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</si>
  <si>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</si>
  <si>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</si>
  <si>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</si>
  <si>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</si>
  <si>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</si>
  <si>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</si>
  <si>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</si>
  <si>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</si>
  <si>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</si>
  <si>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</si>
  <si>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</si>
  <si>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</si>
  <si>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</si>
  <si>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</si>
  <si>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</si>
  <si>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</si>
  <si>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</si>
  <si>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</si>
  <si>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</si>
  <si>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</si>
  <si>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</si>
  <si>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</si>
  <si>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</si>
  <si>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</si>
  <si>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</si>
  <si>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</si>
  <si>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</si>
  <si>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</si>
  <si>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</si>
  <si>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</si>
  <si>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</si>
  <si>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</si>
  <si>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</si>
  <si>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</si>
  <si>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</si>
  <si>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</si>
  <si>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</si>
  <si>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</si>
  <si>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</si>
  <si>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</si>
  <si>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</si>
  <si>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</si>
  <si>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</si>
  <si>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</si>
  <si>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</si>
  <si>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</si>
  <si>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</si>
  <si>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</si>
  <si>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</si>
  <si>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</si>
  <si>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</si>
  <si>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</si>
  <si>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</si>
  <si>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</si>
  <si>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</si>
  <si>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</si>
  <si>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</si>
  <si>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</si>
  <si>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</si>
  <si>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</si>
  <si>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</si>
  <si>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</si>
  <si>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</si>
  <si>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</si>
  <si>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</si>
  <si>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</si>
  <si>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</si>
  <si>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</si>
  <si>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</si>
  <si>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</si>
  <si>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</si>
  <si>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</si>
  <si>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</si>
  <si>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</si>
  <si>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</si>
  <si>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</si>
  <si>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</si>
  <si>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</si>
  <si>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</si>
  <si>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</si>
  <si>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</si>
  <si>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</si>
  <si>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</si>
  <si>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</si>
  <si>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</si>
  <si>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</si>
  <si>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</si>
  <si>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</si>
  <si>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</si>
  <si>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</si>
  <si>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</si>
  <si>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</si>
  <si>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</si>
  <si>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</si>
  <si>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</si>
  <si>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</si>
  <si>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</si>
  <si>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</si>
  <si>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</si>
  <si>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</si>
  <si>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</si>
  <si>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</si>
  <si>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</si>
  <si>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</si>
  <si>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</si>
  <si>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</si>
  <si>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</si>
  <si>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</si>
  <si>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</si>
  <si>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</si>
  <si>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</si>
  <si>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</si>
  <si>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</si>
  <si>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</si>
  <si>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</si>
  <si>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</si>
  <si>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</si>
  <si>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</si>
  <si>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</si>
  <si>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</si>
  <si>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</si>
  <si>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</si>
  <si>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</si>
  <si>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</si>
  <si>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</si>
  <si>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</si>
  <si>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</si>
  <si>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</si>
  <si>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</si>
  <si>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</si>
  <si>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</si>
  <si>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</si>
  <si>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</si>
  <si>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</si>
  <si>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</si>
  <si>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</si>
  <si>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</si>
  <si>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</si>
  <si>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</si>
  <si>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</si>
  <si>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</si>
  <si>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</si>
  <si>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</si>
  <si>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</si>
  <si>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</si>
  <si>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</si>
  <si>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</si>
  <si>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</si>
  <si>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</si>
  <si>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</si>
  <si>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</si>
  <si>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</si>
  <si>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</si>
  <si>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</si>
  <si>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</si>
  <si>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</si>
  <si>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</si>
  <si>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</si>
  <si>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</si>
  <si>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</si>
  <si>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</si>
  <si>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</si>
  <si>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</si>
  <si>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</si>
  <si>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</si>
  <si>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</si>
  <si>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</si>
  <si>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</si>
  <si>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</si>
  <si>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</si>
  <si>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</si>
  <si>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</si>
  <si>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</si>
  <si>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</si>
  <si>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</si>
  <si>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</si>
  <si>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</si>
  <si>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</si>
  <si>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</si>
  <si>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</si>
  <si>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</si>
  <si>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</si>
  <si>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</si>
  <si>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</si>
  <si>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</si>
  <si>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</si>
  <si>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</si>
  <si>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</si>
  <si>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</si>
  <si>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</si>
  <si>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</si>
  <si>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</si>
  <si>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</si>
  <si>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</si>
  <si>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</si>
  <si>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</si>
  <si>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</si>
  <si>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</si>
  <si>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</si>
  <si>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</si>
  <si>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</si>
  <si>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</si>
  <si>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</si>
  <si>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</si>
  <si>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</si>
  <si>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</si>
  <si>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</si>
  <si>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</si>
  <si>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</si>
  <si>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</si>
  <si>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</si>
  <si>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</si>
  <si>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</si>
  <si>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</si>
  <si>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</si>
  <si>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</si>
  <si>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</si>
  <si>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</si>
  <si>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</si>
  <si>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</si>
  <si>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</si>
  <si>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</si>
  <si>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</si>
  <si>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</si>
  <si>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</si>
  <si>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</si>
  <si>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</si>
  <si>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</si>
  <si>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</si>
  <si>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</si>
  <si>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</si>
  <si>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</si>
  <si>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</si>
  <si>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</si>
  <si>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</si>
  <si>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</si>
  <si>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</si>
  <si>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</si>
  <si>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</si>
  <si>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</si>
  <si>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</si>
  <si>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</si>
  <si>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</si>
  <si>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</si>
  <si>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</si>
  <si>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</si>
  <si>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</si>
  <si>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</si>
  <si>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</si>
  <si>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</si>
  <si>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</si>
  <si>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</si>
  <si>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</si>
  <si>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</si>
  <si>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</si>
  <si>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</si>
  <si>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</si>
  <si>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</si>
  <si>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</si>
  <si>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</si>
  <si>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</si>
  <si>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</si>
  <si>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</si>
  <si>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</si>
  <si>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</si>
  <si>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</si>
  <si>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</si>
  <si>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</si>
  <si>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</si>
  <si>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</si>
  <si>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</si>
  <si>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</si>
  <si>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</si>
  <si>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</si>
  <si>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</si>
  <si>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</si>
  <si>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</si>
  <si>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</si>
  <si>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</si>
  <si>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</si>
  <si>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</si>
  <si>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</si>
  <si>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</si>
  <si>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</si>
  <si>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</si>
  <si>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</si>
  <si>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</si>
  <si>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</si>
  <si>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</si>
  <si>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</si>
  <si>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</si>
  <si>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</si>
  <si>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</si>
  <si>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</si>
  <si>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</si>
  <si>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</si>
  <si>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</si>
  <si>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</si>
  <si>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</si>
  <si>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</si>
  <si>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</si>
  <si>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</si>
  <si>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</si>
  <si>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</si>
  <si>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</si>
  <si>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</si>
  <si>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</si>
  <si>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</si>
  <si>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</si>
  <si>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</si>
  <si>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</si>
  <si>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</si>
  <si>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</si>
  <si>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</si>
  <si>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</si>
  <si>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</si>
  <si>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</si>
  <si>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</si>
  <si>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</si>
  <si>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</si>
  <si>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</si>
  <si>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</si>
  <si>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</si>
  <si>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</si>
  <si>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</si>
  <si>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</si>
  <si>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</si>
  <si>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</si>
  <si>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</si>
  <si>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</si>
  <si>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</si>
  <si>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</si>
  <si>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</si>
  <si>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</si>
  <si>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</si>
  <si>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</si>
  <si>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</si>
  <si>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</si>
  <si>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</si>
  <si>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</si>
  <si>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</si>
  <si>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</si>
  <si>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</si>
  <si>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</si>
  <si>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</si>
  <si>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</si>
  <si>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</si>
  <si>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</si>
  <si>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</si>
  <si>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</si>
  <si>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</si>
  <si>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</si>
  <si>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</si>
  <si>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</si>
  <si>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</si>
  <si>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</si>
  <si>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</si>
  <si>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</si>
  <si>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</si>
  <si>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</si>
  <si>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</si>
  <si>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</si>
  <si>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</si>
  <si>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</si>
  <si>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</si>
  <si>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</si>
  <si>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</si>
  <si>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</si>
  <si>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</si>
  <si>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</si>
  <si>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</si>
  <si>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</si>
  <si>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</si>
  <si>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</si>
  <si>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</si>
  <si>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</si>
  <si>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</si>
  <si>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</si>
  <si>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</si>
  <si>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</si>
  <si>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</si>
  <si>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</si>
  <si>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</si>
  <si>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</si>
  <si>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</si>
  <si>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</si>
  <si>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</si>
  <si>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</si>
  <si>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</si>
  <si>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</si>
  <si>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</si>
  <si>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</si>
  <si>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</si>
  <si>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</si>
  <si>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</si>
  <si>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</si>
  <si>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</si>
  <si>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</si>
  <si>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</si>
  <si>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</si>
  <si>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</si>
  <si>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</si>
  <si>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</si>
  <si>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</si>
  <si>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</si>
  <si>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</si>
  <si>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</si>
  <si>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</si>
  <si>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</si>
  <si>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</si>
  <si>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</si>
  <si>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</si>
  <si>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</si>
  <si>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</si>
  <si>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</si>
  <si>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</si>
  <si>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</si>
  <si>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</si>
  <si>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</si>
  <si>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</si>
  <si>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</si>
  <si>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</si>
  <si>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</si>
  <si>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</si>
  <si>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</si>
  <si>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</si>
  <si>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</si>
  <si>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</si>
  <si>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</si>
  <si>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</si>
  <si>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</si>
  <si>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</si>
  <si>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</si>
  <si>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</si>
  <si>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</si>
  <si>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</si>
  <si>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</si>
  <si>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</si>
  <si>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</si>
  <si>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</si>
  <si>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</si>
  <si>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</si>
  <si>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</si>
  <si>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</si>
  <si>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</si>
  <si>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</si>
  <si>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</si>
  <si>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</si>
  <si>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</si>
  <si>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</si>
  <si>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</si>
  <si>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</si>
  <si>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</si>
  <si>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</si>
  <si>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</si>
  <si>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</si>
  <si>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</si>
  <si>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</si>
  <si>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</si>
  <si>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</si>
  <si>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</si>
  <si>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</si>
  <si>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</si>
  <si>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</si>
  <si>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</si>
  <si>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</si>
  <si>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</si>
  <si>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</si>
  <si>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</si>
  <si>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</si>
  <si>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</si>
  <si>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</si>
  <si>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</si>
  <si>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</si>
  <si>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</si>
  <si>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</si>
  <si>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</si>
  <si>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</si>
  <si>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</si>
  <si>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</si>
  <si>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</si>
  <si>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</si>
  <si>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</si>
  <si>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</si>
  <si>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</si>
  <si>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</si>
  <si>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</si>
  <si>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</si>
  <si>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</si>
  <si>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</si>
  <si>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</si>
  <si>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</si>
  <si>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</si>
  <si>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</si>
  <si>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</si>
  <si>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</si>
  <si>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</si>
  <si>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</si>
  <si>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</si>
  <si>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</si>
  <si>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</si>
  <si>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</si>
  <si>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</si>
  <si>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</si>
  <si>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</si>
  <si>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</si>
  <si>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</si>
  <si>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</si>
  <si>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</si>
  <si>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</si>
  <si>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</si>
  <si>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</si>
  <si>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</si>
  <si>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</si>
  <si>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</si>
  <si>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</si>
  <si>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</si>
  <si>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</si>
  <si>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</si>
  <si>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</si>
  <si>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</si>
  <si>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</si>
  <si>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</si>
  <si>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</si>
  <si>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</si>
  <si>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</si>
  <si>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</si>
  <si>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</si>
  <si>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</si>
  <si>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</si>
  <si>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</si>
  <si>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</si>
  <si>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</si>
  <si>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</si>
  <si>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</si>
  <si>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</si>
  <si>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</si>
  <si>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</si>
  <si>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</si>
  <si>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</si>
  <si>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</si>
  <si>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</si>
  <si>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</si>
  <si>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</si>
  <si>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</si>
  <si>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</si>
  <si>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</si>
  <si>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</si>
  <si>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</si>
  <si>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</si>
  <si>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</si>
  <si>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</si>
  <si>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</si>
  <si>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</si>
  <si>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</si>
  <si>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</si>
  <si>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</si>
  <si>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</si>
  <si>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</si>
  <si>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</si>
  <si>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</si>
  <si>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</si>
  <si>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</si>
  <si>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</si>
  <si>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</si>
  <si>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</si>
  <si>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</si>
  <si>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</si>
  <si>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</si>
  <si>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</si>
  <si>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</si>
  <si>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</si>
  <si>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</si>
  <si>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</si>
  <si>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</si>
  <si>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</si>
  <si>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</si>
  <si>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</si>
  <si>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</si>
  <si>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</si>
  <si>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</si>
  <si>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</si>
  <si>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</si>
  <si>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</si>
  <si>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</si>
  <si>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</si>
  <si>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</si>
  <si>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</si>
  <si>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</si>
  <si>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</si>
  <si>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</si>
  <si>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</si>
  <si>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</si>
  <si>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</si>
  <si>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</si>
  <si>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</si>
  <si>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</si>
  <si>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</si>
  <si>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</si>
  <si>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</si>
  <si>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</si>
  <si>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</si>
  <si>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</si>
  <si>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</si>
  <si>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</si>
  <si>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</si>
  <si>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</si>
  <si>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</si>
  <si>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</si>
  <si>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</si>
  <si>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</si>
  <si>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</si>
  <si>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</si>
  <si>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</si>
  <si>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</si>
  <si>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</si>
  <si>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</si>
  <si>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</si>
  <si>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</si>
  <si>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</si>
  <si>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</si>
  <si>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</si>
  <si>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</si>
  <si>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</si>
  <si>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</si>
  <si>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</si>
  <si>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</si>
  <si>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</si>
  <si>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</si>
  <si>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</si>
  <si>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</si>
  <si>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</si>
  <si>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</si>
  <si>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</si>
  <si>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</si>
  <si>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</si>
  <si>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</si>
  <si>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</si>
  <si>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</si>
  <si>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</si>
  <si>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</si>
  <si>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</si>
  <si>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</si>
  <si>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</si>
  <si>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</si>
  <si>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</si>
  <si>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</si>
  <si>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</si>
  <si>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</si>
  <si>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</si>
  <si>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</si>
  <si>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</si>
  <si>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</si>
  <si>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</si>
  <si>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</si>
  <si>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</si>
  <si>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</si>
  <si>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</si>
  <si>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</si>
  <si>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</si>
  <si>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</si>
  <si>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</si>
  <si>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</si>
  <si>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</si>
  <si>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</si>
  <si>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</si>
  <si>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</si>
  <si>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</si>
  <si>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</si>
  <si>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</si>
  <si>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</si>
  <si>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</si>
  <si>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</si>
  <si>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</si>
  <si>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</si>
  <si>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</si>
  <si>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</si>
  <si>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</si>
  <si>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</si>
  <si>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</si>
  <si>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</si>
  <si>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</si>
  <si>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</si>
  <si>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</si>
  <si>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</si>
  <si>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</si>
  <si>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</si>
  <si>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</si>
  <si>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</si>
  <si>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</si>
  <si>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</si>
  <si>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</si>
  <si>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</si>
  <si>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</si>
  <si>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</si>
  <si>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</si>
  <si>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</si>
  <si>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</si>
  <si>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</si>
  <si>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</si>
  <si>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</si>
  <si>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</si>
  <si>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</si>
  <si>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</si>
  <si>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</si>
  <si>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</si>
  <si>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</si>
  <si>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</si>
  <si>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</si>
  <si>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</si>
  <si>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</si>
  <si>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</si>
  <si>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</si>
  <si>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</si>
  <si>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</si>
  <si>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</si>
  <si>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</si>
  <si>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</si>
  <si>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</si>
  <si>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</si>
  <si>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</si>
  <si>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</si>
  <si>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</si>
  <si>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</si>
  <si>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</si>
  <si>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</si>
  <si>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</si>
  <si>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</si>
  <si>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</si>
  <si>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</si>
  <si>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</si>
  <si>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</si>
  <si>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</si>
  <si>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</si>
  <si>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</si>
  <si>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</si>
  <si>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</si>
  <si>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</si>
  <si>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</si>
  <si>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</si>
  <si>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</si>
  <si>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</si>
  <si>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</si>
  <si>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</si>
  <si>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</si>
  <si>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</si>
  <si>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</si>
  <si>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</si>
  <si>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</si>
  <si>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</si>
  <si>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</si>
  <si>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</si>
  <si>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</si>
  <si>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</si>
  <si>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</si>
  <si>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</si>
  <si>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</si>
  <si>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</si>
  <si>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</si>
  <si>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</si>
  <si>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</si>
  <si>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</si>
  <si>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</si>
  <si>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</si>
  <si>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</si>
  <si>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</si>
  <si>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</si>
  <si>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</si>
  <si>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</si>
  <si>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</si>
  <si>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</si>
  <si>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</si>
  <si>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</si>
  <si>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</si>
  <si>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</si>
  <si>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</si>
  <si>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</si>
  <si>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</si>
  <si>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</si>
  <si>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</si>
  <si>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</si>
  <si>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</si>
  <si>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</si>
  <si>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</si>
  <si>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</si>
  <si>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</si>
  <si>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</si>
  <si>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</si>
  <si>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</si>
  <si>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</si>
  <si>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</si>
  <si>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</si>
  <si>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</si>
  <si>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</si>
  <si>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</si>
  <si>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</si>
  <si>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</si>
  <si>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</si>
  <si>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</si>
  <si>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</si>
  <si>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</si>
  <si>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</si>
  <si>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</si>
  <si>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</si>
  <si>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</si>
  <si>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</si>
  <si>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</si>
  <si>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</si>
  <si>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</si>
  <si>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</si>
  <si>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</si>
  <si>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</si>
  <si>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</si>
  <si>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</si>
  <si>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</si>
  <si>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</si>
  <si>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</si>
  <si>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</si>
  <si>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</si>
  <si>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</si>
  <si>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</si>
  <si>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</si>
  <si>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</si>
  <si>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</si>
  <si>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</si>
  <si>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</si>
  <si>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</si>
  <si>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</si>
  <si>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</si>
  <si>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</si>
  <si>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</si>
  <si>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</si>
  <si>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</si>
  <si>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</si>
  <si>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</si>
  <si>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</si>
  <si>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</si>
  <si>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</si>
  <si>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</si>
  <si>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</si>
  <si>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</si>
  <si>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</si>
  <si>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</si>
  <si>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</si>
  <si>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</si>
  <si>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</si>
  <si>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</si>
  <si>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</si>
  <si>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</si>
  <si>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</si>
  <si>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</si>
  <si>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</si>
  <si>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</si>
  <si>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</si>
  <si>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</si>
  <si>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</si>
  <si>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</si>
  <si>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</si>
  <si>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</si>
  <si>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</si>
  <si>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</si>
  <si>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</si>
  <si>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</si>
  <si>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</si>
  <si>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</si>
  <si>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</si>
  <si>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</si>
  <si>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</si>
  <si>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</si>
  <si>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</si>
  <si>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</si>
  <si>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</si>
  <si>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</si>
  <si>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</si>
  <si>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</si>
  <si>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</si>
  <si>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</si>
  <si>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</si>
  <si>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</si>
  <si>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</si>
  <si>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</si>
  <si>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</si>
  <si>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</si>
  <si>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</si>
  <si>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</si>
  <si>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</si>
  <si>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</si>
  <si>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</si>
  <si>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</si>
  <si>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</si>
  <si>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</si>
  <si>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</si>
  <si>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</si>
  <si>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</si>
  <si>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</si>
  <si>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</si>
  <si>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</si>
  <si>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</si>
  <si>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</si>
  <si>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</si>
  <si>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</si>
  <si>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</si>
  <si>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</si>
  <si>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</si>
  <si>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</si>
  <si>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</si>
  <si>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</si>
  <si>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</si>
  <si>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</si>
  <si>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</si>
  <si>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</si>
  <si>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</si>
  <si>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</si>
  <si>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</si>
  <si>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</si>
  <si>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</si>
  <si>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</si>
  <si>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</si>
  <si>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</si>
  <si>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</si>
  <si>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</si>
  <si>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</si>
  <si>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</si>
  <si>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</si>
  <si>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</si>
  <si>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</si>
  <si>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</si>
  <si>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</si>
  <si>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</si>
  <si>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</si>
  <si>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</si>
  <si>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</si>
  <si>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</si>
  <si>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</si>
  <si>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</si>
  <si>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</si>
  <si>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</si>
  <si>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</si>
  <si>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</si>
  <si>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</si>
  <si>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</si>
  <si>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</si>
  <si>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</si>
  <si>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</si>
  <si>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</si>
  <si>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</si>
  <si>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</si>
  <si>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</si>
  <si>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</si>
  <si>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</si>
  <si>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</si>
  <si>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</si>
  <si>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</si>
  <si>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</si>
  <si>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</si>
  <si>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</si>
  <si>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</si>
  <si>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</si>
  <si>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</si>
  <si>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</si>
  <si>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</si>
  <si>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</si>
  <si>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</si>
  <si>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</si>
  <si>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</si>
  <si>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</si>
  <si>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</si>
  <si>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</si>
  <si>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</si>
  <si>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</si>
  <si>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</si>
  <si>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</si>
  <si>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</si>
  <si>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</si>
  <si>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</si>
  <si>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</si>
  <si>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</si>
  <si>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</si>
  <si>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</si>
  <si>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</si>
  <si>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</si>
  <si>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</si>
  <si>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</si>
  <si>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</si>
  <si>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</si>
  <si>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</si>
  <si>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</si>
  <si>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</si>
  <si>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</si>
  <si>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</si>
  <si>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</si>
  <si>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</si>
  <si>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</si>
  <si>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</si>
  <si>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</si>
  <si>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</si>
  <si>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</si>
  <si>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</si>
  <si>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</si>
  <si>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</si>
  <si>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</si>
  <si>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</si>
  <si>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</si>
  <si>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</si>
  <si>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</si>
  <si>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</si>
  <si>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</si>
  <si>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</si>
  <si>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</si>
  <si>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</si>
  <si>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</si>
  <si>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</si>
  <si>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</si>
  <si>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</si>
  <si>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</si>
  <si>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</si>
  <si>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</si>
  <si>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</si>
  <si>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</si>
  <si>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</si>
  <si>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</si>
  <si>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</si>
  <si>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</si>
  <si>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</si>
  <si>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</si>
  <si>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</si>
  <si>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</si>
  <si>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</si>
  <si>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</si>
  <si>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</si>
  <si>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</si>
  <si>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</si>
  <si>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</si>
  <si>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</si>
  <si>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</si>
  <si>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</si>
  <si>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</si>
  <si>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</si>
  <si>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</si>
  <si>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</si>
  <si>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</si>
  <si>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</si>
  <si>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</si>
  <si>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</si>
  <si>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</si>
  <si>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</si>
  <si>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</si>
  <si>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</si>
  <si>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</si>
  <si>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</si>
  <si>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</si>
  <si>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</si>
  <si>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</si>
  <si>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</si>
  <si>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</si>
  <si>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</si>
  <si>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</si>
  <si>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</si>
  <si>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</si>
  <si>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</si>
  <si>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</si>
  <si>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</si>
  <si>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</si>
  <si>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</si>
  <si>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</si>
  <si>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</si>
  <si>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</si>
  <si>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</si>
  <si>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</si>
  <si>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</si>
  <si>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</si>
  <si>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</si>
  <si>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</si>
  <si>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</si>
  <si>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</si>
  <si>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</si>
  <si>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</si>
  <si>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</si>
  <si>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</si>
  <si>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</si>
  <si>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</si>
  <si>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</si>
  <si>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</si>
  <si>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</si>
  <si>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</si>
  <si>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</si>
  <si>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</si>
  <si>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</si>
  <si>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</si>
  <si>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</si>
  <si>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</si>
  <si>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</si>
  <si>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</si>
  <si>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</si>
  <si>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</si>
  <si>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</si>
  <si>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</si>
  <si>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</si>
  <si>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</si>
  <si>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</si>
  <si>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</si>
  <si>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</si>
  <si>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</si>
  <si>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</si>
  <si>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</si>
  <si>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</si>
  <si>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</si>
  <si>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</si>
  <si>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</si>
  <si>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</si>
  <si>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</si>
  <si>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</si>
  <si>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</si>
  <si>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</si>
  <si>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</si>
  <si>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</si>
  <si>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</si>
  <si>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</si>
  <si>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</si>
  <si>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</si>
  <si>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</si>
  <si>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</si>
  <si>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</si>
  <si>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</si>
  <si>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</si>
  <si>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</si>
  <si>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</si>
  <si>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</si>
  <si>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</si>
  <si>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</si>
  <si>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</si>
  <si>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</si>
  <si>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</si>
  <si>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</si>
  <si>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</si>
  <si>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</si>
  <si>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</si>
  <si>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</si>
  <si>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</si>
  <si>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</si>
  <si>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</si>
  <si>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</si>
  <si>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</si>
  <si>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</si>
  <si>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</si>
  <si>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</si>
  <si>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</si>
  <si>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</si>
  <si>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</si>
  <si>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</si>
  <si>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</si>
  <si>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</si>
  <si>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</si>
  <si>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</si>
  <si>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</si>
  <si>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</si>
  <si>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</si>
  <si>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</si>
  <si>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</si>
  <si>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</si>
  <si>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</si>
  <si>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</si>
  <si>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</si>
  <si>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</si>
  <si>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</si>
  <si>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</si>
  <si>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</si>
  <si>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</si>
  <si>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</si>
  <si>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</si>
  <si>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</si>
  <si>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</si>
  <si>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</si>
  <si>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</si>
  <si>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</si>
  <si>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</si>
  <si>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</si>
  <si>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</si>
  <si>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</si>
  <si>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</si>
  <si>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</si>
  <si>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</si>
  <si>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</si>
  <si>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</si>
  <si>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</si>
  <si>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</si>
  <si>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</si>
  <si>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</si>
  <si>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</si>
  <si>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</si>
  <si>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</si>
  <si>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</si>
  <si>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</si>
  <si>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</si>
  <si>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</si>
  <si>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</si>
  <si>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</si>
  <si>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</si>
  <si>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</si>
  <si>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</si>
  <si>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</si>
  <si>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</si>
  <si>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</si>
  <si>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</si>
  <si>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</si>
  <si>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</si>
  <si>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</si>
  <si>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</si>
  <si>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</si>
  <si>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</si>
  <si>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</si>
  <si>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</si>
  <si>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</si>
  <si>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</si>
  <si>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</si>
  <si>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</si>
  <si>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</si>
  <si>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</si>
  <si>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</si>
  <si>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</si>
  <si>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</si>
  <si>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</si>
  <si>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</si>
  <si>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</si>
  <si>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</si>
  <si>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</si>
  <si>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</si>
  <si>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</si>
  <si>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</si>
  <si>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</si>
  <si>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</si>
  <si>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</si>
  <si>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</si>
  <si>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</si>
  <si>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</si>
  <si>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</si>
  <si>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</si>
  <si>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</si>
  <si>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</si>
  <si>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</si>
  <si>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</si>
  <si>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</si>
  <si>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</si>
  <si>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</si>
  <si>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</si>
  <si>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</si>
  <si>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</si>
  <si>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</si>
  <si>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</si>
  <si>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</si>
  <si>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</si>
  <si>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</si>
  <si>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</si>
  <si>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</si>
  <si>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</si>
  <si>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</si>
  <si>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</si>
  <si>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</si>
  <si>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</si>
  <si>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</si>
  <si>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</si>
  <si>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</si>
  <si>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</si>
  <si>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</si>
  <si>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</si>
  <si>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</si>
  <si>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</si>
  <si>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</si>
  <si>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</si>
  <si>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</si>
  <si>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</si>
  <si>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</si>
  <si>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</si>
  <si>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</si>
  <si>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</si>
  <si>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</si>
  <si>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</si>
  <si>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</si>
  <si>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</si>
  <si>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</si>
  <si>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</si>
  <si>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</si>
  <si>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</si>
  <si>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</si>
  <si>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</si>
  <si>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</si>
  <si>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</si>
  <si>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</si>
  <si>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</si>
  <si>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</si>
  <si>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</si>
  <si>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</si>
  <si>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</si>
  <si>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</si>
  <si>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</si>
  <si>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</si>
  <si>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</si>
  <si>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</si>
  <si>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</si>
  <si>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</si>
  <si>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</si>
  <si>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</si>
  <si>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</si>
  <si>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</si>
  <si>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</si>
  <si>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</si>
  <si>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</si>
  <si>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</si>
  <si>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</si>
  <si>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</si>
  <si>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</si>
  <si>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</si>
  <si>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</si>
  <si>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</si>
  <si>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</si>
  <si>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</si>
  <si>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</si>
  <si>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</si>
  <si>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</si>
  <si>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</si>
  <si>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</si>
  <si>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</si>
  <si>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</si>
  <si>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</si>
  <si>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</si>
  <si>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</si>
  <si>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</si>
  <si>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</si>
  <si>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</si>
  <si>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</si>
  <si>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</si>
  <si>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</si>
  <si>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</si>
  <si>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</si>
  <si>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</si>
  <si>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</si>
  <si>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</si>
  <si>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</si>
  <si>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</si>
  <si>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</si>
  <si>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</si>
  <si>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</si>
  <si>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</si>
  <si>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</si>
  <si>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</si>
  <si>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</si>
  <si>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</si>
  <si>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</si>
  <si>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</si>
  <si>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</si>
  <si>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</si>
  <si>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</si>
  <si>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</si>
  <si>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</si>
  <si>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</si>
  <si>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</si>
  <si>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</si>
  <si>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</si>
  <si>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</si>
  <si>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</si>
  <si>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</si>
  <si>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</si>
  <si>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</si>
  <si>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</si>
  <si>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</si>
  <si>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</si>
  <si>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</si>
  <si>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</si>
  <si>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</si>
  <si>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</si>
  <si>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</si>
  <si>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</si>
  <si>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</si>
  <si>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</si>
  <si>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</si>
  <si>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</si>
  <si>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</si>
  <si>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</si>
  <si>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</si>
  <si>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</si>
  <si>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</si>
  <si>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</si>
  <si>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</si>
  <si>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</si>
  <si>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</si>
  <si>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</si>
  <si>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</si>
  <si>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</si>
  <si>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</si>
  <si>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</si>
  <si>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</si>
  <si>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</si>
  <si>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</si>
  <si>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</si>
  <si>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</si>
  <si>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</si>
  <si>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</si>
  <si>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</si>
  <si>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</si>
  <si>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</si>
  <si>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</si>
  <si>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</si>
  <si>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</si>
  <si>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</si>
  <si>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</si>
  <si>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</si>
  <si>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</si>
  <si>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</si>
  <si>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</si>
  <si>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</si>
  <si>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</si>
  <si>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</si>
  <si>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</si>
  <si>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</si>
  <si>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</si>
  <si>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</si>
  <si>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</si>
  <si>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</si>
  <si>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</si>
  <si>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</si>
  <si>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</si>
  <si>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</si>
  <si>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</si>
  <si>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</si>
  <si>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</si>
  <si>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</si>
  <si>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</si>
  <si>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</si>
  <si>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</si>
  <si>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</si>
  <si>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</si>
  <si>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</si>
  <si>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</si>
  <si>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</si>
  <si>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</si>
  <si>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</si>
  <si>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</si>
  <si>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</si>
  <si>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</si>
  <si>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</si>
  <si>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</si>
  <si>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</si>
  <si>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</si>
  <si>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</si>
  <si>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</si>
  <si>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</si>
  <si>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</si>
  <si>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</si>
  <si>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</si>
  <si>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</si>
  <si>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</si>
  <si>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</si>
  <si>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</si>
  <si>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</si>
  <si>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</si>
  <si>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</si>
  <si>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</si>
  <si>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</si>
  <si>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</si>
  <si>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</si>
  <si>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</si>
  <si>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</si>
  <si>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</si>
  <si>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</si>
  <si>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</si>
  <si>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</si>
  <si>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</si>
  <si>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</si>
  <si>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</si>
  <si>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</si>
  <si>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</si>
  <si>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</si>
  <si>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</si>
  <si>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</si>
  <si>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</si>
  <si>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</si>
  <si>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</si>
  <si>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</si>
  <si>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</si>
  <si>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</si>
  <si>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</si>
  <si>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</si>
  <si>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</si>
  <si>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</si>
  <si>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</si>
  <si>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</si>
  <si>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</si>
  <si>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</si>
  <si>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</si>
  <si>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</si>
  <si>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</si>
  <si>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</si>
  <si>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</si>
  <si>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</si>
  <si>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</si>
  <si>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</si>
  <si>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</si>
  <si>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</si>
  <si>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</si>
  <si>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</si>
  <si>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</si>
  <si>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</si>
  <si>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</si>
  <si>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</si>
  <si>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</si>
  <si>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</si>
  <si>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</si>
  <si>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</si>
  <si>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</si>
  <si>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</si>
  <si>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</si>
  <si>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</si>
  <si>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</si>
  <si>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</si>
  <si>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</si>
  <si>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</si>
  <si>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</si>
  <si>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</si>
  <si>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</si>
  <si>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</si>
  <si>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</si>
  <si>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</si>
  <si>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</si>
  <si>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</si>
  <si>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</si>
  <si>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</si>
  <si>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</si>
  <si>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</si>
  <si>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</si>
  <si>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</si>
  <si>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</si>
  <si>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</si>
  <si>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</si>
  <si>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</si>
  <si>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</si>
  <si>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</si>
  <si>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</si>
  <si>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</si>
  <si>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</si>
  <si>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</si>
  <si>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</si>
  <si>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</si>
  <si>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</si>
  <si>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</si>
  <si>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</si>
  <si>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</si>
  <si>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</si>
  <si>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</si>
  <si>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</si>
  <si>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</si>
  <si>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</si>
  <si>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</si>
  <si>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</si>
  <si>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</si>
  <si>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</si>
  <si>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</si>
  <si>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</si>
  <si>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</si>
  <si>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</si>
  <si>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</si>
  <si>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</si>
  <si>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</si>
  <si>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</si>
  <si>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</si>
  <si>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</si>
  <si>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</si>
  <si>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</si>
  <si>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</si>
  <si>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</si>
  <si>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</si>
  <si>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</si>
  <si>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</si>
  <si>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</si>
  <si>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</si>
  <si>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</si>
  <si>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</si>
  <si>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</si>
  <si>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</si>
  <si>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</si>
  <si>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</si>
  <si>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</si>
  <si>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</si>
  <si>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</si>
  <si>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</si>
  <si>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</si>
  <si>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</si>
  <si>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</si>
  <si>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</si>
  <si>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</si>
  <si>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</si>
  <si>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</si>
  <si>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</si>
  <si>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</si>
  <si>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</si>
  <si>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</si>
  <si>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</si>
  <si>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</si>
  <si>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</si>
  <si>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</si>
  <si>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</si>
  <si>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</si>
  <si>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</si>
  <si>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</si>
  <si>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</si>
  <si>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</si>
  <si>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</si>
  <si>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</si>
  <si>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</si>
  <si>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</si>
  <si>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</si>
  <si>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</si>
  <si>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</si>
  <si>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</si>
  <si>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</si>
  <si>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</si>
  <si>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</si>
  <si>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</si>
  <si>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</si>
  <si>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</si>
  <si>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</si>
  <si>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</si>
  <si>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</si>
  <si>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</si>
  <si>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</si>
  <si>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</si>
  <si>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</si>
  <si>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</si>
  <si>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</si>
  <si>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</si>
  <si>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</si>
  <si>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</si>
  <si>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</si>
  <si>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</si>
  <si>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</si>
  <si>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</si>
  <si>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</si>
  <si>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</si>
  <si>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</si>
  <si>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</si>
  <si>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</si>
  <si>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</si>
  <si>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</si>
  <si>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</si>
  <si>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</si>
  <si>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</si>
  <si>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</si>
  <si>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</si>
  <si>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</si>
  <si>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</si>
  <si>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</si>
  <si>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</si>
  <si>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</si>
  <si>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</si>
  <si>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</si>
  <si>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</si>
  <si>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</si>
  <si>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</si>
  <si>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</si>
  <si>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</si>
  <si>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</si>
  <si>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</si>
  <si>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</si>
  <si>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</si>
  <si>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</si>
  <si>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</si>
  <si>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</si>
  <si>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</si>
  <si>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</si>
  <si>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</si>
  <si>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</si>
  <si>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</si>
  <si>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</si>
  <si>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</si>
  <si>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</si>
  <si>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</si>
  <si>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</si>
  <si>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</si>
  <si>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</si>
  <si>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</si>
  <si>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</si>
  <si>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</si>
  <si>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</si>
  <si>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</si>
  <si>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</si>
  <si>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</si>
  <si>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</si>
  <si>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</si>
  <si>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</si>
  <si>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</si>
  <si>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</si>
  <si>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</si>
  <si>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</si>
  <si>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</si>
  <si>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</si>
  <si>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</si>
  <si>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</si>
  <si>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</si>
  <si>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</si>
  <si>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</si>
  <si>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</si>
  <si>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</si>
  <si>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</si>
  <si>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</si>
  <si>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</si>
  <si>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</si>
  <si>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</si>
  <si>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</si>
  <si>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</si>
  <si>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</si>
  <si>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</si>
  <si>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</si>
  <si>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</si>
  <si>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</si>
  <si>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</si>
  <si>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</si>
  <si>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</si>
  <si>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</si>
  <si>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</si>
  <si>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</si>
  <si>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</si>
  <si>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</si>
  <si>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</si>
  <si>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</si>
  <si>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</si>
  <si>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</si>
  <si>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</si>
  <si>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</si>
  <si>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</si>
  <si>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</si>
  <si>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</si>
  <si>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</si>
  <si>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</si>
  <si>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</si>
  <si>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</si>
  <si>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</si>
  <si>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</si>
  <si>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</si>
  <si>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</si>
  <si>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</si>
  <si>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</si>
  <si>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</si>
  <si>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</si>
  <si>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</si>
  <si>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</si>
  <si>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</si>
  <si>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</si>
  <si>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</si>
  <si>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</si>
  <si>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</si>
  <si>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</si>
  <si>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</si>
  <si>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</si>
  <si>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</si>
  <si>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</si>
  <si>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</si>
  <si>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</si>
  <si>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</si>
  <si>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</si>
  <si>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</si>
  <si>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</si>
  <si>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</si>
  <si>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</si>
  <si>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</si>
  <si>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</si>
  <si>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</si>
  <si>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</si>
  <si>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</si>
  <si>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</si>
  <si>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</si>
  <si>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</si>
  <si>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</si>
  <si>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</si>
  <si>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</si>
  <si>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</si>
  <si>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</si>
  <si>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</si>
  <si>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</si>
  <si>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</si>
  <si>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</si>
  <si>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</si>
  <si>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</si>
  <si>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</si>
  <si>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</si>
  <si>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</si>
  <si>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</si>
  <si>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</si>
  <si>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</si>
  <si>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</si>
  <si>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</si>
  <si>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</si>
  <si>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</si>
  <si>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</si>
  <si>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</si>
  <si>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</si>
  <si>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</si>
  <si>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</si>
  <si>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</si>
  <si>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</si>
  <si>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</si>
  <si>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</si>
  <si>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</si>
  <si>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</si>
  <si>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</si>
  <si>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</si>
  <si>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</si>
  <si>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</si>
  <si>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</si>
  <si>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</si>
  <si>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</si>
  <si>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</si>
  <si>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</si>
  <si>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</si>
  <si>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</si>
  <si>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</si>
  <si>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</si>
  <si>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</si>
  <si>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</si>
  <si>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</si>
  <si>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</si>
  <si>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</si>
  <si>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</si>
  <si>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</si>
  <si>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</si>
  <si>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</si>
  <si>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</si>
  <si>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</si>
  <si>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</si>
  <si>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</si>
  <si>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</si>
  <si>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</si>
  <si>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</si>
  <si>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</si>
  <si>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</si>
  <si>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</si>
  <si>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</si>
  <si>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</si>
  <si>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</si>
  <si>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</si>
  <si>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</si>
  <si>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</si>
  <si>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</si>
  <si>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</si>
  <si>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</si>
  <si>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</si>
  <si>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</si>
  <si>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</si>
  <si>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</si>
  <si>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</si>
  <si>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</si>
  <si>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</si>
  <si>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</si>
  <si>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</si>
  <si>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</si>
  <si>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</si>
  <si>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</si>
  <si>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</si>
  <si>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</si>
  <si>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</si>
  <si>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</si>
  <si>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</si>
  <si>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</si>
  <si>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</si>
  <si>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</si>
  <si>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</si>
  <si>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</si>
  <si>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</si>
  <si>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</si>
  <si>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</si>
  <si>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</si>
  <si>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</si>
  <si>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</si>
  <si>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</si>
  <si>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</si>
  <si>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</si>
  <si>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</si>
  <si>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</si>
  <si>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</si>
  <si>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</si>
  <si>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</si>
  <si>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</si>
  <si>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</si>
  <si>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</si>
  <si>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</si>
  <si>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</si>
  <si>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</si>
  <si>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</si>
  <si>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</si>
  <si>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</si>
  <si>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</si>
  <si>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</si>
  <si>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</si>
  <si>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</si>
  <si>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</si>
  <si>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</si>
  <si>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</si>
  <si>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</si>
  <si>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</si>
  <si>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</si>
  <si>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</si>
  <si>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</si>
  <si>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</si>
  <si>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</si>
  <si>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</si>
  <si>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</si>
  <si>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</si>
  <si>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</si>
  <si>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</si>
  <si>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</si>
  <si>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</si>
  <si>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</si>
  <si>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</si>
  <si>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</si>
  <si>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</si>
  <si>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</si>
  <si>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</si>
  <si>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</si>
  <si>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</si>
  <si>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</si>
  <si>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</si>
  <si>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</si>
  <si>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</si>
  <si>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</si>
  <si>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</si>
  <si>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</si>
  <si>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</si>
  <si>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</si>
  <si>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</si>
  <si>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</si>
  <si>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</si>
  <si>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</si>
  <si>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</si>
  <si>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</si>
  <si>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</si>
  <si>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</si>
  <si>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</si>
  <si>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</si>
  <si>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</si>
  <si>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</si>
  <si>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</si>
  <si>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</si>
  <si>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</si>
  <si>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</si>
  <si>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</si>
  <si>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</si>
  <si>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</si>
  <si>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</si>
  <si>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</si>
  <si>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</si>
  <si>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</si>
  <si>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</si>
  <si>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</si>
  <si>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</si>
  <si>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</si>
  <si>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</si>
  <si>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</si>
  <si>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</si>
  <si>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</si>
  <si>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</si>
  <si>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</si>
  <si>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</si>
  <si>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</si>
  <si>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</si>
  <si>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</si>
  <si>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</si>
  <si>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</si>
  <si>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</si>
  <si>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</si>
  <si>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</si>
  <si>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</si>
  <si>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</si>
  <si>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</si>
  <si>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</si>
  <si>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</si>
  <si>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</si>
  <si>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</si>
  <si>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</si>
  <si>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</si>
  <si>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</si>
  <si>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</si>
  <si>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</si>
  <si>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</si>
  <si>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</si>
  <si>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</si>
  <si>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</si>
  <si>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</si>
  <si>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</si>
  <si>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</si>
  <si>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</si>
  <si>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</si>
  <si>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</si>
  <si>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</si>
  <si>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</si>
  <si>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</si>
  <si>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</si>
  <si>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</si>
  <si>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</si>
  <si>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</si>
  <si>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</si>
  <si>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</si>
  <si>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</si>
  <si>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</si>
  <si>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</si>
  <si>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</si>
  <si>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</si>
  <si>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</si>
  <si>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</si>
  <si>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</si>
  <si>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</si>
  <si>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</si>
  <si>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</si>
  <si>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</si>
  <si>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</si>
  <si>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</si>
  <si>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</si>
  <si>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</si>
  <si>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</si>
  <si>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</si>
  <si>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</si>
  <si>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</si>
  <si>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</si>
  <si>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</si>
  <si>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</si>
  <si>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</si>
  <si>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</si>
  <si>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</si>
  <si>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</si>
  <si>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</si>
  <si>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</si>
  <si>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</si>
  <si>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</si>
  <si>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</si>
  <si>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</si>
  <si>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</si>
  <si>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</si>
  <si>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</si>
  <si>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</si>
  <si>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</si>
  <si>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</si>
  <si>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</si>
  <si>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</si>
  <si>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</si>
  <si>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</si>
  <si>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</si>
  <si>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</si>
  <si>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</si>
  <si>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</si>
  <si>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</si>
  <si>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</si>
  <si>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</si>
  <si>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</si>
  <si>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</si>
  <si>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</si>
  <si>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</si>
  <si>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</si>
  <si>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</si>
  <si>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</si>
  <si>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</si>
  <si>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</si>
  <si>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</si>
  <si>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</si>
  <si>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</si>
  <si>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</si>
  <si>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</si>
  <si>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</si>
  <si>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</si>
  <si>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</si>
  <si>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</si>
  <si>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</si>
  <si>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</si>
  <si>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</si>
  <si>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</si>
  <si>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</si>
  <si>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</si>
  <si>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</si>
  <si>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</si>
  <si>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</si>
  <si>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</si>
  <si>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</si>
  <si>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</si>
  <si>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</si>
  <si>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</si>
  <si>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</si>
  <si>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</si>
  <si>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</si>
  <si>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</si>
  <si>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</si>
  <si>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</si>
  <si>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</si>
  <si>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</si>
  <si>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</si>
  <si>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</si>
  <si>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</si>
  <si>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</si>
  <si>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</si>
  <si>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</si>
  <si>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</si>
  <si>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</si>
  <si>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</si>
  <si>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</si>
  <si>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</si>
  <si>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</si>
  <si>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</si>
  <si>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</si>
  <si>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</si>
  <si>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</si>
  <si>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</si>
  <si>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</si>
  <si>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</si>
  <si>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</si>
  <si>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</si>
  <si>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</si>
  <si>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</si>
  <si>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</si>
  <si>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</si>
  <si>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</si>
  <si>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</si>
  <si>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</si>
  <si>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</si>
  <si>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</si>
  <si>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</si>
  <si>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</si>
  <si>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</si>
  <si>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</si>
  <si>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</si>
  <si>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</si>
  <si>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</si>
  <si>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</si>
  <si>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</si>
  <si>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</si>
  <si>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</si>
  <si>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</si>
  <si>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</si>
  <si>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</si>
  <si>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</si>
  <si>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</si>
  <si>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</si>
  <si>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</si>
  <si>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</si>
  <si>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</si>
  <si>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</si>
  <si>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</si>
  <si>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</si>
  <si>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</si>
  <si>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</si>
  <si>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</si>
  <si>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</si>
  <si>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</si>
  <si>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</si>
  <si>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</si>
  <si>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</si>
  <si>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</si>
  <si>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</si>
  <si>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</si>
  <si>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</si>
  <si>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</si>
  <si>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</si>
  <si>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</si>
  <si>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</si>
  <si>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</si>
  <si>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</si>
  <si>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</si>
  <si>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</si>
  <si>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</si>
  <si>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</si>
  <si>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</si>
  <si>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</si>
  <si>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</si>
  <si>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</si>
  <si>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</si>
  <si>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</si>
  <si>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</si>
  <si>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</si>
  <si>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</si>
  <si>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</si>
  <si>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</si>
  <si>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</si>
  <si>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</si>
  <si>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</si>
  <si>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</si>
  <si>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</si>
  <si>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</si>
  <si>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</si>
  <si>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</si>
  <si>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</si>
  <si>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</si>
  <si>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</si>
  <si>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</si>
  <si>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</si>
  <si>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</si>
  <si>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</si>
  <si>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</si>
  <si>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</si>
  <si>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</si>
  <si>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</si>
  <si>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</si>
  <si>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</si>
  <si>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</si>
  <si>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</si>
  <si>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</si>
  <si>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</si>
  <si>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</si>
  <si>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</si>
  <si>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</si>
  <si>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</si>
  <si>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</si>
  <si>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</si>
  <si>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</si>
  <si>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</si>
  <si>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</si>
  <si>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</si>
  <si>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</si>
  <si>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</si>
  <si>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</si>
  <si>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</si>
  <si>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</si>
  <si>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</si>
  <si>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</si>
  <si>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</si>
  <si>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</si>
  <si>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</si>
  <si>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</si>
  <si>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</si>
  <si>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</si>
  <si>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</si>
  <si>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</si>
  <si>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</si>
  <si>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</si>
  <si>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</si>
  <si>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</si>
  <si>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</si>
  <si>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</si>
  <si>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</si>
  <si>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</si>
  <si>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</si>
  <si>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</si>
  <si>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</si>
  <si>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</si>
  <si>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</si>
  <si>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</si>
  <si>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</si>
  <si>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</si>
  <si>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</si>
  <si>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</si>
  <si>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</si>
  <si>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</si>
  <si>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</si>
  <si>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</si>
  <si>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</si>
  <si>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</si>
  <si>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</si>
  <si>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</si>
  <si>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</si>
  <si>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</si>
  <si>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</si>
  <si>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</si>
  <si>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</si>
  <si>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</si>
  <si>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</si>
  <si>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</si>
  <si>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</si>
  <si>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</si>
  <si>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</si>
  <si>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</si>
  <si>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</si>
  <si>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</si>
  <si>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</si>
  <si>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</si>
  <si>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</si>
  <si>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</si>
  <si>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</si>
  <si>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</si>
  <si>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</si>
  <si>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</si>
  <si>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</si>
  <si>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</si>
  <si>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</si>
  <si>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</si>
  <si>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</si>
  <si>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</si>
  <si>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</si>
  <si>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</si>
  <si>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</si>
  <si>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</si>
  <si>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</si>
  <si>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</si>
  <si>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</si>
  <si>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</si>
  <si>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</si>
  <si>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</si>
  <si>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</si>
  <si>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</si>
  <si>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</si>
  <si>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</si>
  <si>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</si>
  <si>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</si>
  <si>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</si>
  <si>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</si>
  <si>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</si>
  <si>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</si>
  <si>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</si>
  <si>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</si>
  <si>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</si>
  <si>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</si>
  <si>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</si>
  <si>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</si>
  <si>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</si>
  <si>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</si>
  <si>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</si>
  <si>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</si>
  <si>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</si>
  <si>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</si>
  <si>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</si>
  <si>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</si>
  <si>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</si>
  <si>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</si>
  <si>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</si>
  <si>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</si>
  <si>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</si>
  <si>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</si>
  <si>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</si>
  <si>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</si>
  <si>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</si>
  <si>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</si>
  <si>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</si>
  <si>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</si>
  <si>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</si>
  <si>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</si>
  <si>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</si>
  <si>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</si>
  <si>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</si>
  <si>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</si>
  <si>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</si>
  <si>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</si>
  <si>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</si>
  <si>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</si>
  <si>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</si>
  <si>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</si>
  <si>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</si>
  <si>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</si>
  <si>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</si>
  <si>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</si>
  <si>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</si>
  <si>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</si>
  <si>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</si>
  <si>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</si>
  <si>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</si>
  <si>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</si>
  <si>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</si>
  <si>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</si>
  <si>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</si>
  <si>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</si>
  <si>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</si>
  <si>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</si>
  <si>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</si>
  <si>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</si>
  <si>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</si>
  <si>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</si>
  <si>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</si>
  <si>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</si>
  <si>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</si>
  <si>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</si>
  <si>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</si>
  <si>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</si>
  <si>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</si>
  <si>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</si>
  <si>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</si>
  <si>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</si>
  <si>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</si>
  <si>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</si>
  <si>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</si>
  <si>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</si>
  <si>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</si>
  <si>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</si>
  <si>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</si>
  <si>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</si>
  <si>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</si>
  <si>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</si>
  <si>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</si>
  <si>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</si>
  <si>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</si>
  <si>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</si>
  <si>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</si>
  <si>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</si>
  <si>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</si>
  <si>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</si>
  <si>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</si>
  <si>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</si>
  <si>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</si>
  <si>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</si>
  <si>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</si>
  <si>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</si>
  <si>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</si>
  <si>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</si>
  <si>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</si>
  <si>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</si>
  <si>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</si>
  <si>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</si>
  <si>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</si>
  <si>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</si>
  <si>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</si>
  <si>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</si>
  <si>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</si>
  <si>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</si>
  <si>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</si>
  <si>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</si>
  <si>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</si>
  <si>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</si>
  <si>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</si>
  <si>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</si>
  <si>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</si>
  <si>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</si>
  <si>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</si>
  <si>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</si>
  <si>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</si>
  <si>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</si>
  <si>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</si>
  <si>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</si>
  <si>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</si>
  <si>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</si>
  <si>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</si>
  <si>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</si>
  <si>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</si>
  <si>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</si>
  <si>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</si>
  <si>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</si>
  <si>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</si>
  <si>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</si>
  <si>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</si>
  <si>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</si>
  <si>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</si>
  <si>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</si>
  <si>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</si>
  <si>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</si>
  <si>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</si>
  <si>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</si>
  <si>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</si>
  <si>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</si>
  <si>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</si>
  <si>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</si>
  <si>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</si>
  <si>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</si>
  <si>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</si>
  <si>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</si>
  <si>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</si>
  <si>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</si>
  <si>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</si>
  <si>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</si>
  <si>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</si>
  <si>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</si>
  <si>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</si>
  <si>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</si>
  <si>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</si>
  <si>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</si>
  <si>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</si>
  <si>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</si>
  <si>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</si>
  <si>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</si>
  <si>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</si>
  <si>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</si>
  <si>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</si>
  <si>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</si>
  <si>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</si>
  <si>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</si>
  <si>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</si>
  <si>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</si>
  <si>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</si>
  <si>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</si>
  <si>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</si>
  <si>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</si>
  <si>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</si>
  <si>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</si>
  <si>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</si>
  <si>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</si>
  <si>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</si>
  <si>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</si>
  <si>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</si>
  <si>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</si>
  <si>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</si>
  <si>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</si>
  <si>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</si>
  <si>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</si>
  <si>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</si>
  <si>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</si>
  <si>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</si>
  <si>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</si>
  <si>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</si>
  <si>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</si>
  <si>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</si>
  <si>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</si>
  <si>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</si>
  <si>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</si>
  <si>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</si>
  <si>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</si>
  <si>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</si>
  <si>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</si>
  <si>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</si>
  <si>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</si>
  <si>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</si>
  <si>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</si>
  <si>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</si>
  <si>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</si>
  <si>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</si>
  <si>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</si>
  <si>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</si>
  <si>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</si>
  <si>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</si>
  <si>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</si>
  <si>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</si>
  <si>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</si>
  <si>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</si>
  <si>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</si>
  <si>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</si>
  <si>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</si>
  <si>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</si>
  <si>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</si>
  <si>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</si>
  <si>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</si>
  <si>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</si>
  <si>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</si>
  <si>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</si>
  <si>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</si>
  <si>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</si>
  <si>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</si>
  <si>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</si>
  <si>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</si>
  <si>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</si>
  <si>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</si>
  <si>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</si>
  <si>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</si>
  <si>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</si>
  <si>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</si>
  <si>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</si>
  <si>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</si>
  <si>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</si>
  <si>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</si>
  <si>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</si>
  <si>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</si>
  <si>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</si>
  <si>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</si>
  <si>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</si>
  <si>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</si>
  <si>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</si>
  <si>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</si>
  <si>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</si>
  <si>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</si>
  <si>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</si>
  <si>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</si>
  <si>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</si>
  <si>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</si>
  <si>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</si>
  <si>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</si>
  <si>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</si>
  <si>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</si>
  <si>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</si>
  <si>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</si>
  <si>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</si>
  <si>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</si>
  <si>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</si>
  <si>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</si>
  <si>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</si>
  <si>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</si>
  <si>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</si>
  <si>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</si>
  <si>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</si>
  <si>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</si>
  <si>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</si>
  <si>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</si>
  <si>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</si>
  <si>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</si>
  <si>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</si>
  <si>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</si>
  <si>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</si>
  <si>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</si>
  <si>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</si>
  <si>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</si>
  <si>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</si>
  <si>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</si>
  <si>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</si>
  <si>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</si>
  <si>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</si>
  <si>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</si>
  <si>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</si>
  <si>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</si>
  <si>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</si>
  <si>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</si>
  <si>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</si>
  <si>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</si>
  <si>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</si>
  <si>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</si>
  <si>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</si>
  <si>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</si>
  <si>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</si>
  <si>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</si>
  <si>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</si>
  <si>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</si>
  <si>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</si>
  <si>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</si>
  <si>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</si>
  <si>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</si>
  <si>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</si>
  <si>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</si>
  <si>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</si>
  <si>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</si>
  <si>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</si>
  <si>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</si>
  <si>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</si>
  <si>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</si>
  <si>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</si>
  <si>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</si>
  <si>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</si>
  <si>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</si>
  <si>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</si>
  <si>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</si>
  <si>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</si>
  <si>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</si>
  <si>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</si>
  <si>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</si>
  <si>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</si>
  <si>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</si>
  <si>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</si>
  <si>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</si>
  <si>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</si>
  <si>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</si>
  <si>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</si>
  <si>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</si>
  <si>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</si>
  <si>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</si>
  <si>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</si>
  <si>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</si>
  <si>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</si>
  <si>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</si>
  <si>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</si>
  <si>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</si>
  <si>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</si>
  <si>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</si>
  <si>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</si>
  <si>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</si>
  <si>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</si>
  <si>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</si>
  <si>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</si>
  <si>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</si>
  <si>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</si>
  <si>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</si>
  <si>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</si>
  <si>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</si>
  <si>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</si>
  <si>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</si>
  <si>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</si>
  <si>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</si>
  <si>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</si>
  <si>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</si>
  <si>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</si>
  <si>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</si>
  <si>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</si>
  <si>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</si>
  <si>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</si>
  <si>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</si>
  <si>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</si>
  <si>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</si>
  <si>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</si>
  <si>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</si>
  <si>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</si>
  <si>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</si>
  <si>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</si>
  <si>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</si>
  <si>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</si>
  <si>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</si>
  <si>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</si>
  <si>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</si>
  <si>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</si>
  <si>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</si>
  <si>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</si>
  <si>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</si>
  <si>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</si>
  <si>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</si>
  <si>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</si>
  <si>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</si>
  <si>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</si>
  <si>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</si>
  <si>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</si>
  <si>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</si>
  <si>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</si>
  <si>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</si>
  <si>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</si>
  <si>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</si>
  <si>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</si>
  <si>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</si>
  <si>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</si>
  <si>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</si>
  <si>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</si>
  <si>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</si>
  <si>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</si>
  <si>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</si>
  <si>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</si>
  <si>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</si>
  <si>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</si>
  <si>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</si>
  <si>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</si>
  <si>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</si>
  <si>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</si>
  <si>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</si>
  <si>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</si>
  <si>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</si>
  <si>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</si>
  <si>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</si>
  <si>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</si>
  <si>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</si>
  <si>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</si>
  <si>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</si>
  <si>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</si>
  <si>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</si>
  <si>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</si>
  <si>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</si>
  <si>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</si>
  <si>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</si>
  <si>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</si>
  <si>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</si>
  <si>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</si>
  <si>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</si>
  <si>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</si>
  <si>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</si>
  <si>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</si>
  <si>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</si>
  <si>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</si>
  <si>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</si>
  <si>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</si>
  <si>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</si>
  <si>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</si>
  <si>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</si>
  <si>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</si>
  <si>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</si>
  <si>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</si>
  <si>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</si>
  <si>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</si>
  <si>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</si>
  <si>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</si>
  <si>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</si>
  <si>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</si>
  <si>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</si>
  <si>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</si>
  <si>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</si>
  <si>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</si>
  <si>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</si>
  <si>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</si>
  <si>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</si>
  <si>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</si>
  <si>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</si>
  <si>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</si>
  <si>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</si>
  <si>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</si>
  <si>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</si>
  <si>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</si>
  <si>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</si>
  <si>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</si>
  <si>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</si>
  <si>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</si>
  <si>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</si>
  <si>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</si>
  <si>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</si>
  <si>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</si>
  <si>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</si>
  <si>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</si>
  <si>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</si>
  <si>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</si>
  <si>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</si>
  <si>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</si>
  <si>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</si>
  <si>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</si>
  <si>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</si>
  <si>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</si>
  <si>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</si>
  <si>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</si>
  <si>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</si>
  <si>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</si>
  <si>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</si>
  <si>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</si>
  <si>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</si>
  <si>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</si>
  <si>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</si>
  <si>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</si>
  <si>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</si>
  <si>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</si>
  <si>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</si>
  <si>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</si>
  <si>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</si>
  <si>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</si>
  <si>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</si>
  <si>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</si>
  <si>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</si>
  <si>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</si>
  <si>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</si>
  <si>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</si>
  <si>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</si>
  <si>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</si>
  <si>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</si>
  <si>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</si>
  <si>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</si>
  <si>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</si>
  <si>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</si>
  <si>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</si>
  <si>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</si>
  <si>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</si>
  <si>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</si>
  <si>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</si>
  <si>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</si>
  <si>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</si>
  <si>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</si>
  <si>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</si>
  <si>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</si>
  <si>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</si>
  <si>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</si>
  <si>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</si>
  <si>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</si>
  <si>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</si>
  <si>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</si>
  <si>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</si>
  <si>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</si>
  <si>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</si>
  <si>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</si>
  <si>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</si>
  <si>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</si>
  <si>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</si>
  <si>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</si>
  <si>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</si>
  <si>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</si>
  <si>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</si>
  <si>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</si>
  <si>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</si>
  <si>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</si>
  <si>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</si>
  <si>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</si>
  <si>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</si>
  <si>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</si>
  <si>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</si>
  <si>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</si>
  <si>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</si>
  <si>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</si>
  <si>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</si>
  <si>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</si>
  <si>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</si>
  <si>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</si>
  <si>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</si>
  <si>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</si>
  <si>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</si>
  <si>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</si>
  <si>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</si>
  <si>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</si>
  <si>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</si>
  <si>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</si>
  <si>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</si>
  <si>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</si>
  <si>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</si>
  <si>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</si>
  <si>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</si>
  <si>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</si>
  <si>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</si>
  <si>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</si>
  <si>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</si>
  <si>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</si>
  <si>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</si>
  <si>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</si>
  <si>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</si>
  <si>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</si>
  <si>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</si>
  <si>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</si>
  <si>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</si>
  <si>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</si>
  <si>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</si>
  <si>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</si>
  <si>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</si>
  <si>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</si>
  <si>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</si>
  <si>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</si>
  <si>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</si>
  <si>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</si>
  <si>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</si>
  <si>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</si>
  <si>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</si>
  <si>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</si>
  <si>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</si>
  <si>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</si>
  <si>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</si>
  <si>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</si>
  <si>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</si>
  <si>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</si>
  <si>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</si>
  <si>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</si>
  <si>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</si>
  <si>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</si>
  <si>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</si>
  <si>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</si>
  <si>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</si>
  <si>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</si>
  <si>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</si>
  <si>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</si>
  <si>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</si>
  <si>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</si>
  <si>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</si>
  <si>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</si>
  <si>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</si>
  <si>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</si>
  <si>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</si>
  <si>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</si>
  <si>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</si>
  <si>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</si>
  <si>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</si>
  <si>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</si>
  <si>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</si>
  <si>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</si>
  <si>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</si>
  <si>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</si>
  <si>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</si>
  <si>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</si>
  <si>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</si>
  <si>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</si>
  <si>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</si>
  <si>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</si>
  <si>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</si>
  <si>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</si>
  <si>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</si>
  <si>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</si>
  <si>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</si>
  <si>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</si>
  <si>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</si>
  <si>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</si>
  <si>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</si>
  <si>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</si>
  <si>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</si>
  <si>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</si>
  <si>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</si>
  <si>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</si>
  <si>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</si>
  <si>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</si>
  <si>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</si>
  <si>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</si>
  <si>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</si>
  <si>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</si>
  <si>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</si>
  <si>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</si>
  <si>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</si>
  <si>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</si>
  <si>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</si>
  <si>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</si>
  <si>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</si>
  <si>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</si>
  <si>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</si>
  <si>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</si>
  <si>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</si>
  <si>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</si>
  <si>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</si>
  <si>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</si>
  <si>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</si>
  <si>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</si>
  <si>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</si>
  <si>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</si>
  <si>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</si>
  <si>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</si>
  <si>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</si>
  <si>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</si>
  <si>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</si>
  <si>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</si>
  <si>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</si>
  <si>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</si>
  <si>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</si>
  <si>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</si>
  <si>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</si>
  <si>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</si>
  <si>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</si>
  <si>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</si>
  <si>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</si>
  <si>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</si>
  <si>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</si>
  <si>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</si>
  <si>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</si>
  <si>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</si>
  <si>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</si>
  <si>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</si>
  <si>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</si>
  <si>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</si>
  <si>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</si>
  <si>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</si>
  <si>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</si>
  <si>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</si>
  <si>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</si>
  <si>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</si>
  <si>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</si>
  <si>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</si>
  <si>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</si>
  <si>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</si>
  <si>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</si>
  <si>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</si>
  <si>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</si>
  <si>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</si>
  <si>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</si>
  <si>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</si>
  <si>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</si>
  <si>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</si>
  <si>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</si>
  <si>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</si>
  <si>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</si>
  <si>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</si>
  <si>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</si>
  <si>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</si>
  <si>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</si>
  <si>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</si>
  <si>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</si>
  <si>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</si>
  <si>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</si>
  <si>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</si>
  <si>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</si>
  <si>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</si>
  <si>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</si>
  <si>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</si>
  <si>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</si>
  <si>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</si>
  <si>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</si>
  <si>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</si>
  <si>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</si>
  <si>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</si>
  <si>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</si>
  <si>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</si>
  <si>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</si>
  <si>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</si>
  <si>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</si>
  <si>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</si>
  <si>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</si>
  <si>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</si>
  <si>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</si>
  <si>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</si>
  <si>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</si>
  <si>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</si>
  <si>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</si>
  <si>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</si>
  <si>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</si>
  <si>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</si>
  <si>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</si>
  <si>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</si>
  <si>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</si>
  <si>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</si>
  <si>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</si>
  <si>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</si>
  <si>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</si>
  <si>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</si>
  <si>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</si>
  <si>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</si>
  <si>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</si>
  <si>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</si>
  <si>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</si>
  <si>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</si>
  <si>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</si>
  <si>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</si>
  <si>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</si>
  <si>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</si>
  <si>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</si>
  <si>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</si>
  <si>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</si>
  <si>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</si>
  <si>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</si>
  <si>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</si>
  <si>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</si>
  <si>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</si>
  <si>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</si>
  <si>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</si>
  <si>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</si>
  <si>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</si>
  <si>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</si>
  <si>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</si>
  <si>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</si>
  <si>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</si>
  <si>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</si>
  <si>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</si>
  <si>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</si>
  <si>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</si>
  <si>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</si>
  <si>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</si>
  <si>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</si>
  <si>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</si>
  <si>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</si>
  <si>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</si>
  <si>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</si>
  <si>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</si>
  <si>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</si>
  <si>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</si>
  <si>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</si>
  <si>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</si>
  <si>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</si>
  <si>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</si>
  <si>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</si>
  <si>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</si>
  <si>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</si>
  <si>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</si>
  <si>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</si>
  <si>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</si>
  <si>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</si>
  <si>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</si>
  <si>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</si>
  <si>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</si>
  <si>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</si>
  <si>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</si>
  <si>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</si>
  <si>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</si>
  <si>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</si>
  <si>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</si>
  <si>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</si>
  <si>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</si>
  <si>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</si>
  <si>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</si>
  <si>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</si>
  <si>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</si>
  <si>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</si>
  <si>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</si>
  <si>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</si>
  <si>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</si>
  <si>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</si>
  <si>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</si>
  <si>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</si>
  <si>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</si>
  <si>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</si>
  <si>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</si>
  <si>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</si>
  <si>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</si>
  <si>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</si>
  <si>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</si>
  <si>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</si>
  <si>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</si>
  <si>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</si>
  <si>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</si>
  <si>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</si>
  <si>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</si>
  <si>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</si>
  <si>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</si>
  <si>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</si>
  <si>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</si>
  <si>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</si>
  <si>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</si>
  <si>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</si>
  <si>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</si>
  <si>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</si>
  <si>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</si>
  <si>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</si>
  <si>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</si>
  <si>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</si>
  <si>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</si>
  <si>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</si>
  <si>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</si>
  <si>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</si>
  <si>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</si>
  <si>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</si>
  <si>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</si>
  <si>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</si>
  <si>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</si>
  <si>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</si>
  <si>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</si>
  <si>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</si>
  <si>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</si>
  <si>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</si>
  <si>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</si>
  <si>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</si>
  <si>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</si>
  <si>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</si>
  <si>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</si>
  <si>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</si>
  <si>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</si>
  <si>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</si>
  <si>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</si>
  <si>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</si>
  <si>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</si>
  <si>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</si>
  <si>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</si>
  <si>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</si>
  <si>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</si>
  <si>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</si>
  <si>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</si>
  <si>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</si>
  <si>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</si>
  <si>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</si>
  <si>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</si>
  <si>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</si>
  <si>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</si>
  <si>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</si>
  <si>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</si>
  <si>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</si>
  <si>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</si>
  <si>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</si>
  <si>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</si>
  <si>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</si>
  <si>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</si>
  <si>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</si>
  <si>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</si>
  <si>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</si>
  <si>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</si>
  <si>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</si>
  <si>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</si>
  <si>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</si>
  <si>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</si>
  <si>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</si>
  <si>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</si>
  <si>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</si>
  <si>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</si>
  <si>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</si>
  <si>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</si>
  <si>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</si>
  <si>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</si>
  <si>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</si>
  <si>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</si>
  <si>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</si>
  <si>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</si>
  <si>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</si>
  <si>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</si>
  <si>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</si>
  <si>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</si>
  <si>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</si>
  <si>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</si>
  <si>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</si>
  <si>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</si>
  <si>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</si>
  <si>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</si>
  <si>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</si>
  <si>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</si>
  <si>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</si>
  <si>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</si>
  <si>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</si>
  <si>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</si>
  <si>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</si>
  <si>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</si>
  <si>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</si>
  <si>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</si>
  <si>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</si>
  <si>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</si>
  <si>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</si>
  <si>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</si>
  <si>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</si>
  <si>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</si>
  <si>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</si>
  <si>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</si>
  <si>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</si>
  <si>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</si>
  <si>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</si>
  <si>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</si>
  <si>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</si>
  <si>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</si>
  <si>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</si>
  <si>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</si>
  <si>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</si>
  <si>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</si>
  <si>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</si>
  <si>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</si>
  <si>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</si>
  <si>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</si>
  <si>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</si>
  <si>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</si>
  <si>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</si>
  <si>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</si>
  <si>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</si>
  <si>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</si>
  <si>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</si>
  <si>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</si>
  <si>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</si>
  <si>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</si>
  <si>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</si>
  <si>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</si>
  <si>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</si>
  <si>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</si>
  <si>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</si>
  <si>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</si>
  <si>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</si>
  <si>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</si>
  <si>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</si>
  <si>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</si>
  <si>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</si>
  <si>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</si>
  <si>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</si>
  <si>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</si>
  <si>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</si>
  <si>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</si>
  <si>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</si>
  <si>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</si>
  <si>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</si>
  <si>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</si>
  <si>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</si>
  <si>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</si>
  <si>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</si>
  <si>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</si>
  <si>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</si>
  <si>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</si>
  <si>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</si>
  <si>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</si>
  <si>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</si>
  <si>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</si>
  <si>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</si>
  <si>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</si>
  <si>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</si>
  <si>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</si>
  <si>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</si>
  <si>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</si>
  <si>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</si>
  <si>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</si>
  <si>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</si>
  <si>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</si>
  <si>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</si>
  <si>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</si>
  <si>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</si>
  <si>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</si>
  <si>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</si>
  <si>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</si>
  <si>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</si>
  <si>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</si>
  <si>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</si>
  <si>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</si>
  <si>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</si>
  <si>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</si>
  <si>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</si>
  <si>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</si>
  <si>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</si>
  <si>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</si>
  <si>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</si>
  <si>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</si>
  <si>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</si>
  <si>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</si>
  <si>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</si>
  <si>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</si>
  <si>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</si>
  <si>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</si>
  <si>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</si>
  <si>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</si>
  <si>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</si>
  <si>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</si>
  <si>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</si>
  <si>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</si>
  <si>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</si>
  <si>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</si>
  <si>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</si>
  <si>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</si>
  <si>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</si>
  <si>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</si>
  <si>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</si>
  <si>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</si>
  <si>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</si>
  <si>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</si>
  <si>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</si>
  <si>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</si>
  <si>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</si>
  <si>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</si>
  <si>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</si>
  <si>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</si>
  <si>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</si>
  <si>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</si>
  <si>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</si>
  <si>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</si>
  <si>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</si>
  <si>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</si>
  <si>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</si>
  <si>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</si>
  <si>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</si>
  <si>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</si>
  <si>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</si>
  <si>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</si>
  <si>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</si>
  <si>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</si>
  <si>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</si>
  <si>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</si>
  <si>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</si>
  <si>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</si>
  <si>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</si>
  <si>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</si>
  <si>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</si>
  <si>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</si>
  <si>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</si>
  <si>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</si>
  <si>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</si>
  <si>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</si>
  <si>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</si>
  <si>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</si>
  <si>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</si>
  <si>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</si>
  <si>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</si>
  <si>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</si>
  <si>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</si>
  <si>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</si>
  <si>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</si>
  <si>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</si>
  <si>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</si>
  <si>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</si>
  <si>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</si>
  <si>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</si>
  <si>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</si>
  <si>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</si>
  <si>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</si>
  <si>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</si>
  <si>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</si>
  <si>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</si>
  <si>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</si>
  <si>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</si>
  <si>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</si>
  <si>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</si>
  <si>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</si>
  <si>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</si>
  <si>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</si>
  <si>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</si>
  <si>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</si>
  <si>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</si>
  <si>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</si>
  <si>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</si>
  <si>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</si>
  <si>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</si>
  <si>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</si>
  <si>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</si>
  <si>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</si>
  <si>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</si>
  <si>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</si>
  <si>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</si>
  <si>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</si>
  <si>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</si>
  <si>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</si>
  <si>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</si>
  <si>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</si>
  <si>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</si>
  <si>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</si>
  <si>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</si>
  <si>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</si>
  <si>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</si>
  <si>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</si>
  <si>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</si>
  <si>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</si>
  <si>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</si>
  <si>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</si>
  <si>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</si>
  <si>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</si>
  <si>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</si>
  <si>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</si>
  <si>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</si>
  <si>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</si>
  <si>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</si>
  <si>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</si>
  <si>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</si>
  <si>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</si>
  <si>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</si>
  <si>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</si>
  <si>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</si>
  <si>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</si>
  <si>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</si>
  <si>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</si>
  <si>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</si>
  <si>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</si>
  <si>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</si>
  <si>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</si>
  <si>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</si>
  <si>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</si>
  <si>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</si>
  <si>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</si>
  <si>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</si>
  <si>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</si>
  <si>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</si>
  <si>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</si>
  <si>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</si>
  <si>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</si>
  <si>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</si>
  <si>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</si>
  <si>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</si>
  <si>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</si>
  <si>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</si>
  <si>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</si>
  <si>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</si>
  <si>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</si>
  <si>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</si>
  <si>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</si>
  <si>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</si>
  <si>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</si>
  <si>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</si>
  <si>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</si>
  <si>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</si>
  <si>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</si>
  <si>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</si>
  <si>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</si>
  <si>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</si>
  <si>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</si>
  <si>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</si>
  <si>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</si>
  <si>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</si>
  <si>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</si>
  <si>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</si>
  <si>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</si>
  <si>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</si>
  <si>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</si>
  <si>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</si>
  <si>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</si>
  <si>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</si>
  <si>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</si>
  <si>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</si>
  <si>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</si>
  <si>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</si>
  <si>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</si>
  <si>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</si>
  <si>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</si>
  <si>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</si>
  <si>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</si>
  <si>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</si>
  <si>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</si>
  <si>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</si>
  <si>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</si>
  <si>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</si>
  <si>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</si>
  <si>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</si>
  <si>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</si>
  <si>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</si>
  <si>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</si>
  <si>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</si>
  <si>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</si>
  <si>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</si>
  <si>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</si>
  <si>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</si>
  <si>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</si>
  <si>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</si>
  <si>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</si>
  <si>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</si>
  <si>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</si>
  <si>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</si>
  <si>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</si>
  <si>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</si>
  <si>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</si>
  <si>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</si>
  <si>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</si>
  <si>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</si>
  <si>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</si>
  <si>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</si>
  <si>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</si>
  <si>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</si>
  <si>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</si>
  <si>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</si>
  <si>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</si>
  <si>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</si>
  <si>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</si>
  <si>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</si>
  <si>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</si>
  <si>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</si>
  <si>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</si>
  <si>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</si>
  <si>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</si>
  <si>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</si>
  <si>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</si>
  <si>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</si>
  <si>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</si>
  <si>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</si>
  <si>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</si>
  <si>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</si>
  <si>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</si>
  <si>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</si>
  <si>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</si>
  <si>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</si>
  <si>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</si>
  <si>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</si>
  <si>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</si>
  <si>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</si>
  <si>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</si>
  <si>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</si>
  <si>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</si>
  <si>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</si>
  <si>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</si>
  <si>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</si>
  <si>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</si>
  <si>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</si>
  <si>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</si>
  <si>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</si>
  <si>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</si>
  <si>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</si>
  <si>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</si>
  <si>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</si>
  <si>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</si>
  <si>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</si>
  <si>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</si>
  <si>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</si>
  <si>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</si>
  <si>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</si>
  <si>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</si>
  <si>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</si>
  <si>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</si>
  <si>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</si>
  <si>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</si>
  <si>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</si>
  <si>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</si>
  <si>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</si>
  <si>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</si>
  <si>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</si>
  <si>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</si>
  <si>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</si>
  <si>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</si>
  <si>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</si>
  <si>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</si>
  <si>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</si>
  <si>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</si>
  <si>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</si>
  <si>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</si>
  <si>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</si>
  <si>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</si>
  <si>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</si>
  <si>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</si>
  <si>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</si>
  <si>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</si>
  <si>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</si>
  <si>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</si>
  <si>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</si>
  <si>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</si>
  <si>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</si>
  <si>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</si>
  <si>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</si>
  <si>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</si>
  <si>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</si>
  <si>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</si>
  <si>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</si>
  <si>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</si>
  <si>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</si>
  <si>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</si>
  <si>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</si>
  <si>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</si>
  <si>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</si>
  <si>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</si>
  <si>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</si>
  <si>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</si>
  <si>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</si>
  <si>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</si>
  <si>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</si>
  <si>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</si>
  <si>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</si>
  <si>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</si>
  <si>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</si>
  <si>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</si>
  <si>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</si>
  <si>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</si>
  <si>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</si>
  <si>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</si>
  <si>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</si>
  <si>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</si>
  <si>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</si>
  <si>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</si>
  <si>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</si>
  <si>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</si>
  <si>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</si>
  <si>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</si>
  <si>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</si>
  <si>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</si>
  <si>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</si>
  <si>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</si>
  <si>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</si>
  <si>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</si>
  <si>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</si>
  <si>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</si>
  <si>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</si>
  <si>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</si>
  <si>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</si>
  <si>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</si>
  <si>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</si>
  <si>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</si>
  <si>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</si>
  <si>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</si>
  <si>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</si>
  <si>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</si>
  <si>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</si>
  <si>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</si>
  <si>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</si>
  <si>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</si>
  <si>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</si>
  <si>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</si>
  <si>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</si>
  <si>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</si>
  <si>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</si>
  <si>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</si>
  <si>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</si>
  <si>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</si>
  <si>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</si>
  <si>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</si>
  <si>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</si>
  <si>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</si>
  <si>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</si>
  <si>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</si>
  <si>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</si>
  <si>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</si>
  <si>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</si>
  <si>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</si>
  <si>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</si>
  <si>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</si>
  <si>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</si>
  <si>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</si>
  <si>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</si>
  <si>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</si>
  <si>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</si>
  <si>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</si>
  <si>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</si>
  <si>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</si>
  <si>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</si>
  <si>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</si>
  <si>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</si>
  <si>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</si>
  <si>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</si>
  <si>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</si>
  <si>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</si>
  <si>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</si>
  <si>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</si>
  <si>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</si>
  <si>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</si>
  <si>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</si>
  <si>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</si>
  <si>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</si>
  <si>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</si>
  <si>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</si>
  <si>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</si>
  <si>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</si>
  <si>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</si>
  <si>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</si>
  <si>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</si>
  <si>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</si>
  <si>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</si>
  <si>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</si>
  <si>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</si>
  <si>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</si>
  <si>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</si>
  <si>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</si>
  <si>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</si>
  <si>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</si>
  <si>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</si>
  <si>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</si>
  <si>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</si>
  <si>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</si>
  <si>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</si>
  <si>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</si>
  <si>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</si>
  <si>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</si>
  <si>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</si>
  <si>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</si>
  <si>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</si>
  <si>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</si>
  <si>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</si>
  <si>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</si>
  <si>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</si>
  <si>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</si>
  <si>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</si>
  <si>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</si>
  <si>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</si>
  <si>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</si>
  <si>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</si>
  <si>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</si>
  <si>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</si>
  <si>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</si>
  <si>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</si>
  <si>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</si>
  <si>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</si>
  <si>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</si>
  <si>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</si>
  <si>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</si>
  <si>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</si>
  <si>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</si>
  <si>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</si>
  <si>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</si>
  <si>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</si>
  <si>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</si>
  <si>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</si>
  <si>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</si>
  <si>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</si>
  <si>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</si>
  <si>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</si>
  <si>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</si>
  <si>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</si>
  <si>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</si>
  <si>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</si>
  <si>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</si>
  <si>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</si>
  <si>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</si>
  <si>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</si>
  <si>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</si>
  <si>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</si>
  <si>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</si>
  <si>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</si>
  <si>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</si>
  <si>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</si>
  <si>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</si>
  <si>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</si>
  <si>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</si>
  <si>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</si>
  <si>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</si>
  <si>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</si>
  <si>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</si>
  <si>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</si>
  <si>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</si>
  <si>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</si>
  <si>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</si>
  <si>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</si>
  <si>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</si>
  <si>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</si>
  <si>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</si>
  <si>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</si>
  <si>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</si>
  <si>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</si>
  <si>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</si>
  <si>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</si>
  <si>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</si>
  <si>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</si>
  <si>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</si>
  <si>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</si>
  <si>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</si>
  <si>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</si>
  <si>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</si>
  <si>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</si>
  <si>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</si>
  <si>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</si>
  <si>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</si>
  <si>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</si>
  <si>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</si>
  <si>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</si>
  <si>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</si>
  <si>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</si>
  <si>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</si>
  <si>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</si>
  <si>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</si>
  <si>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</si>
  <si>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</si>
  <si>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</si>
  <si>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</si>
  <si>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</si>
  <si>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</si>
  <si>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</si>
  <si>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</si>
  <si>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</si>
  <si>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</si>
  <si>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</si>
  <si>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</si>
  <si>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</si>
  <si>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</si>
  <si>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</si>
  <si>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</si>
  <si>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</si>
  <si>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</si>
  <si>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</si>
  <si>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</si>
  <si>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</si>
  <si>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</si>
  <si>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</si>
  <si>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</si>
  <si>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</si>
  <si>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</si>
  <si>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</si>
  <si>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</si>
  <si>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</si>
  <si>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</si>
  <si>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</si>
  <si>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</si>
  <si>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</si>
  <si>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</si>
  <si>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</si>
  <si>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</si>
  <si>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</si>
  <si>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</si>
  <si>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</si>
  <si>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</si>
  <si>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</si>
  <si>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</si>
  <si>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</si>
  <si>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</si>
  <si>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</si>
  <si>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</si>
  <si>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</si>
  <si>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</si>
  <si>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</si>
  <si>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</si>
  <si>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</si>
  <si>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</si>
  <si>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</si>
  <si>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</si>
  <si>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</si>
  <si>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</si>
  <si>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</si>
  <si>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</si>
  <si>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</si>
  <si>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</si>
  <si>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</si>
  <si>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</si>
  <si>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</si>
  <si>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</si>
  <si>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</si>
  <si>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</si>
  <si>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</si>
  <si>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</si>
  <si>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</si>
  <si>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</si>
  <si>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</si>
  <si>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</si>
  <si>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</si>
  <si>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</si>
  <si>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</si>
  <si>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</si>
  <si>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</si>
  <si>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</si>
  <si>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</si>
  <si>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</si>
  <si>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</si>
  <si>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</si>
  <si>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</si>
  <si>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</si>
  <si>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</si>
  <si>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</si>
  <si>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</si>
  <si>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</si>
  <si>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</si>
  <si>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</si>
  <si>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</si>
  <si>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</si>
  <si>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</si>
  <si>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</si>
  <si>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</si>
  <si>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</si>
  <si>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</si>
  <si>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</si>
  <si>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</si>
  <si>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</si>
  <si>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</si>
  <si>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</si>
  <si>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</si>
  <si>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</si>
  <si>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</si>
  <si>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</si>
  <si>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</si>
  <si>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</si>
  <si>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</si>
  <si>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</si>
  <si>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</si>
  <si>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</si>
  <si>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</si>
  <si>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</si>
  <si>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</si>
  <si>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</si>
  <si>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</si>
  <si>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</si>
  <si>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</si>
  <si>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</si>
  <si>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</si>
  <si>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</si>
  <si>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</si>
  <si>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</si>
  <si>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</si>
  <si>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</si>
  <si>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</si>
  <si>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</si>
  <si>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</si>
  <si>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</si>
  <si>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</si>
  <si>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</si>
  <si>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</si>
  <si>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</si>
  <si>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</si>
  <si>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</si>
  <si>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</si>
  <si>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</si>
  <si>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</si>
  <si>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</si>
  <si>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</si>
  <si>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</si>
  <si>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</si>
  <si>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</si>
  <si>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</si>
  <si>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</si>
  <si>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</si>
  <si>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</si>
  <si>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</si>
  <si>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</si>
  <si>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</si>
  <si>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</si>
  <si>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</si>
  <si>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</si>
  <si>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</si>
  <si>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</si>
  <si>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</si>
  <si>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</si>
  <si>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</si>
  <si>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</si>
  <si>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</si>
  <si>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</si>
  <si>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</si>
  <si>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</si>
  <si>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</si>
  <si>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</si>
  <si>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</si>
  <si>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</si>
  <si>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</si>
  <si>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</si>
  <si>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</si>
  <si>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</si>
  <si>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</si>
  <si>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</si>
  <si>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</si>
  <si>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</si>
  <si>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</si>
  <si>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</si>
  <si>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</si>
  <si>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</si>
  <si>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</si>
  <si>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</si>
  <si>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</si>
  <si>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</si>
  <si>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</si>
  <si>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</si>
  <si>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</si>
  <si>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</si>
  <si>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</si>
  <si>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</si>
  <si>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</si>
  <si>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</si>
  <si>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</si>
  <si>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</si>
  <si>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</si>
  <si>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</si>
  <si>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</si>
  <si>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</si>
  <si>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</si>
  <si>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</si>
  <si>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</si>
  <si>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</si>
  <si>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</si>
  <si>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</si>
  <si>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</si>
  <si>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</si>
  <si>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</si>
  <si>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</si>
  <si>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</si>
  <si>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</si>
  <si>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</si>
  <si>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</si>
  <si>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</si>
  <si>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</si>
  <si>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</si>
  <si>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</si>
  <si>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</si>
  <si>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</si>
  <si>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</si>
  <si>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</si>
  <si>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</si>
  <si>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</si>
  <si>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</si>
  <si>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</si>
  <si>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</si>
  <si>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</si>
  <si>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</si>
  <si>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</si>
  <si>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</si>
  <si>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</si>
  <si>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</si>
  <si>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</si>
  <si>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</si>
  <si>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</si>
  <si>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</si>
  <si>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</si>
  <si>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</si>
  <si>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</si>
  <si>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</si>
  <si>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</si>
  <si>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</si>
  <si>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</si>
  <si>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</si>
  <si>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</si>
  <si>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</si>
  <si>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</si>
  <si>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</si>
  <si>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</si>
  <si>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</si>
  <si>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</si>
  <si>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</si>
  <si>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</si>
  <si>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</si>
  <si>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</si>
  <si>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</si>
  <si>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</si>
  <si>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</si>
  <si>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</si>
  <si>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</si>
  <si>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</si>
  <si>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</si>
  <si>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</si>
  <si>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</si>
  <si>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</si>
  <si>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</si>
  <si>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</si>
  <si>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</si>
  <si>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</si>
  <si>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</si>
  <si>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</si>
  <si>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</si>
  <si>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</si>
  <si>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</si>
  <si>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</si>
  <si>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</si>
  <si>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</si>
  <si>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</si>
  <si>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</si>
  <si>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</si>
  <si>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</si>
  <si>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</si>
  <si>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</si>
  <si>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</si>
  <si>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</si>
  <si>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</si>
  <si>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</si>
  <si>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</si>
  <si>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</si>
  <si>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</si>
  <si>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</si>
  <si>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</si>
  <si>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</si>
  <si>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</si>
  <si>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</si>
  <si>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</si>
  <si>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</si>
  <si>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</si>
  <si>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</si>
  <si>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</si>
  <si>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</si>
  <si>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</si>
  <si>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</si>
  <si>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</si>
  <si>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</si>
  <si>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</si>
  <si>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</si>
  <si>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</si>
  <si>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</si>
  <si>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</si>
  <si>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</si>
  <si>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</si>
  <si>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</si>
  <si>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</si>
  <si>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</si>
  <si>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</si>
  <si>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</si>
  <si>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</si>
  <si>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</si>
  <si>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</si>
  <si>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</si>
  <si>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</si>
  <si>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</si>
  <si>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</si>
  <si>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</si>
  <si>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</si>
  <si>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</si>
  <si>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</si>
  <si>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</si>
  <si>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</si>
  <si>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</si>
  <si>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</si>
  <si>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</si>
  <si>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</si>
  <si>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</si>
  <si>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</si>
  <si>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</si>
  <si>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</si>
  <si>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</si>
  <si>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</si>
  <si>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</si>
  <si>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</si>
  <si>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</si>
  <si>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</si>
  <si>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</si>
  <si>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</si>
  <si>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</si>
  <si>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</si>
  <si>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</si>
  <si>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</si>
  <si>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</si>
  <si>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</si>
  <si>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</si>
  <si>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</si>
  <si>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</si>
  <si>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</si>
  <si>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</si>
  <si>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</si>
  <si>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</si>
  <si>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</si>
  <si>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</si>
  <si>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</si>
  <si>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</si>
  <si>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</si>
  <si>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</si>
  <si>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</si>
  <si>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</si>
  <si>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</si>
  <si>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</si>
  <si>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</si>
  <si>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</si>
  <si>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</si>
  <si>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</si>
  <si>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</si>
  <si>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</si>
  <si>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</si>
  <si>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</si>
  <si>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</si>
  <si>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</si>
  <si>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</si>
  <si>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</si>
  <si>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</si>
  <si>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</si>
  <si>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</si>
  <si>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</si>
  <si>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</si>
  <si>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</si>
  <si>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</si>
  <si>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</si>
  <si>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</si>
  <si>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</si>
  <si>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</si>
  <si>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</si>
  <si>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</si>
  <si>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</si>
  <si>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</si>
  <si>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</si>
  <si>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</si>
  <si>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</si>
  <si>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</si>
  <si>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</si>
  <si>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</si>
  <si>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</si>
  <si>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</si>
  <si>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</si>
  <si>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</si>
  <si>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</si>
  <si>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</si>
  <si>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</si>
  <si>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</si>
  <si>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</si>
  <si>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</si>
  <si>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</si>
  <si>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</si>
  <si>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</si>
  <si>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</si>
  <si>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</si>
  <si>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</si>
  <si>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</si>
  <si>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</si>
  <si>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</si>
  <si>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</si>
  <si>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</si>
  <si>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</si>
  <si>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</si>
  <si>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</si>
  <si>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</si>
  <si>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</si>
  <si>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</si>
  <si>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</si>
  <si>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</si>
  <si>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</si>
  <si>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</si>
  <si>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</si>
  <si>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</si>
  <si>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</si>
  <si>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</si>
  <si>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</si>
  <si>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</si>
  <si>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</si>
  <si>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</si>
  <si>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</si>
  <si>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</si>
  <si>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</si>
  <si>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</si>
  <si>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</si>
  <si>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</si>
  <si>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</si>
  <si>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</si>
  <si>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</si>
  <si>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</si>
  <si>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</si>
  <si>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</si>
  <si>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</si>
  <si>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</si>
  <si>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</si>
  <si>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</si>
  <si>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</si>
  <si>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</si>
  <si>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</si>
  <si>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</si>
  <si>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</si>
  <si>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</si>
  <si>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</si>
  <si>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</si>
  <si>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</si>
  <si>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</si>
  <si>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</si>
  <si>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</si>
  <si>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</si>
  <si>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</si>
  <si>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</si>
  <si>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</si>
  <si>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</si>
  <si>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</si>
  <si>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</si>
  <si>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</si>
  <si>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</si>
  <si>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</si>
  <si>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</si>
  <si>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</si>
  <si>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</si>
  <si>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</si>
  <si>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</si>
  <si>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</si>
  <si>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</si>
  <si>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</si>
  <si>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</si>
  <si>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</si>
  <si>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</si>
  <si>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</si>
  <si>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</si>
  <si>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</si>
  <si>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</si>
  <si>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</si>
  <si>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</si>
  <si>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</si>
  <si>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</si>
  <si>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</si>
  <si>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</si>
  <si>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</si>
  <si>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</si>
  <si>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</si>
  <si>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</si>
  <si>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</si>
  <si>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</si>
  <si>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</si>
  <si>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</si>
  <si>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</si>
  <si>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</si>
  <si>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</si>
  <si>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</si>
  <si>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</si>
  <si>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</si>
  <si>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</si>
  <si>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</si>
  <si>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</si>
  <si>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</si>
  <si>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</si>
  <si>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</si>
  <si>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</si>
  <si>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</si>
  <si>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</si>
  <si>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</si>
  <si>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</si>
  <si>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</si>
  <si>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</si>
  <si>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</si>
  <si>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</si>
  <si>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</si>
  <si>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</si>
  <si>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</si>
  <si>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</si>
  <si>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</si>
  <si>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</si>
  <si>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</si>
  <si>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</si>
  <si>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</si>
  <si>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</si>
  <si>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</si>
  <si>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</si>
  <si>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</si>
  <si>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</si>
  <si>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</si>
  <si>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</si>
  <si>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</si>
  <si>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</si>
  <si>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</si>
  <si>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</si>
  <si>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</si>
  <si>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</si>
  <si>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</si>
  <si>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</si>
  <si>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</si>
  <si>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</si>
  <si>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</si>
  <si>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</si>
  <si>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</si>
  <si>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</si>
  <si>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</si>
  <si>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</si>
  <si>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</si>
  <si>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</si>
  <si>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</si>
  <si>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</si>
  <si>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</si>
  <si>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</si>
  <si>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</si>
  <si>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</si>
  <si>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</si>
  <si>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</si>
  <si>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</si>
  <si>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</si>
  <si>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</si>
  <si>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</si>
  <si>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</si>
  <si>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</si>
  <si>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</si>
  <si>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</si>
  <si>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</si>
  <si>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</si>
  <si>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</si>
  <si>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</si>
  <si>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</si>
  <si>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</si>
  <si>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</si>
  <si>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</si>
  <si>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</si>
  <si>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</si>
  <si>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</si>
  <si>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</si>
  <si>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</si>
  <si>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</si>
  <si>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</si>
  <si>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</si>
  <si>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</si>
  <si>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</si>
  <si>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</si>
  <si>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</si>
  <si>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</si>
  <si>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</si>
  <si>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</si>
  <si>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</si>
  <si>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</si>
  <si>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</si>
  <si>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</si>
  <si>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</si>
  <si>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</si>
  <si>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</si>
  <si>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</si>
  <si>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</si>
  <si>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</si>
  <si>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</si>
  <si>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</si>
  <si>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</si>
  <si>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</si>
  <si>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</si>
  <si>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</si>
  <si>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</si>
  <si>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</si>
  <si>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</si>
  <si>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</si>
  <si>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</si>
  <si>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</si>
  <si>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</si>
  <si>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</si>
  <si>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</si>
  <si>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</si>
  <si>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</si>
  <si>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</si>
  <si>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</si>
  <si>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</si>
  <si>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</si>
  <si>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</si>
  <si>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</si>
  <si>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</si>
  <si>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</si>
  <si>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</si>
  <si>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</si>
  <si>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</si>
  <si>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</si>
  <si>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</si>
  <si>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</si>
  <si>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</si>
  <si>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</si>
  <si>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</si>
  <si>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</si>
  <si>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</si>
  <si>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</si>
  <si>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</si>
  <si>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</si>
  <si>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</si>
  <si>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</si>
  <si>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</si>
  <si>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</si>
  <si>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</si>
  <si>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</si>
  <si>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</si>
  <si>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</si>
  <si>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</si>
  <si>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</si>
  <si>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</si>
  <si>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</si>
  <si>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</si>
  <si>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</si>
  <si>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</si>
  <si>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</si>
  <si>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</si>
  <si>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</si>
  <si>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</si>
  <si>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</si>
  <si>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</si>
  <si>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</si>
  <si>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</si>
  <si>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</si>
  <si>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</si>
  <si>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</si>
  <si>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</si>
  <si>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</si>
  <si>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</si>
  <si>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</si>
  <si>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</si>
  <si>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</si>
  <si>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</si>
  <si>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</si>
  <si>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</si>
  <si>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</si>
  <si>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</si>
  <si>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</si>
  <si>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</si>
  <si>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</si>
  <si>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</si>
  <si>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</si>
  <si>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</si>
  <si>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</si>
  <si>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</si>
  <si>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</si>
  <si>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</si>
  <si>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</si>
  <si>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</si>
  <si>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</si>
  <si>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</si>
  <si>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</si>
  <si>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</si>
  <si>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</si>
  <si>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</si>
  <si>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</si>
  <si>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</si>
  <si>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</si>
  <si>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</si>
  <si>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</si>
  <si>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</si>
  <si>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</si>
  <si>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</si>
  <si>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</si>
  <si>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</si>
  <si>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</si>
  <si>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</si>
  <si>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</si>
  <si>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</si>
  <si>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</si>
  <si>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</si>
  <si>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</si>
  <si>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</si>
  <si>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</si>
  <si>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</si>
  <si>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</si>
  <si>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</si>
  <si>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</si>
  <si>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</si>
  <si>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</si>
  <si>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</si>
  <si>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</si>
  <si>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</si>
  <si>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</si>
  <si>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</si>
  <si>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</si>
  <si>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</si>
  <si>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</si>
  <si>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</si>
  <si>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</si>
  <si>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</si>
  <si>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</si>
  <si>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</si>
  <si>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</si>
  <si>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</si>
  <si>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</si>
  <si>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</si>
  <si>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</si>
  <si>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</si>
  <si>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</si>
  <si>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</si>
  <si>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</si>
  <si>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</si>
  <si>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</si>
  <si>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</si>
  <si>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</si>
  <si>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</si>
  <si>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</si>
  <si>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</si>
  <si>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</si>
  <si>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</si>
  <si>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</si>
  <si>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</si>
  <si>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</si>
  <si>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</si>
  <si>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</si>
  <si>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</si>
  <si>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</si>
  <si>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</si>
  <si>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</si>
  <si>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</si>
  <si>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</si>
  <si>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</si>
  <si>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</si>
  <si>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</si>
  <si>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</si>
  <si>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</si>
  <si>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</si>
  <si>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</si>
  <si>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</si>
  <si>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</si>
  <si>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</si>
  <si>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</si>
  <si>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</si>
  <si>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</si>
  <si>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</si>
  <si>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</si>
  <si>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</si>
  <si>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</si>
  <si>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</si>
  <si>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</si>
  <si>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</si>
  <si>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</si>
  <si>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</si>
  <si>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</si>
  <si>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</si>
  <si>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</si>
  <si>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</si>
  <si>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</si>
  <si>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</si>
  <si>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</si>
  <si>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</si>
  <si>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</si>
  <si>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</si>
  <si>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</si>
  <si>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</si>
  <si>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</si>
  <si>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</si>
  <si>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</si>
  <si>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</si>
  <si>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</si>
  <si>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</si>
  <si>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</si>
  <si>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</si>
  <si>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</si>
  <si>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</si>
  <si>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</si>
  <si>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</si>
  <si>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</si>
  <si>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</si>
  <si>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</si>
  <si>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</si>
  <si>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</si>
  <si>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</si>
  <si>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</si>
  <si>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</si>
  <si>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</si>
  <si>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</si>
  <si>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</si>
  <si>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</si>
  <si>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</si>
  <si>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</si>
  <si>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</si>
  <si>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</si>
  <si>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</si>
  <si>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</si>
  <si>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</si>
  <si>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</si>
  <si>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</si>
  <si>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</si>
  <si>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</si>
  <si>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</si>
  <si>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</si>
  <si>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</si>
  <si>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</si>
  <si>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</si>
  <si>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</si>
  <si>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</si>
  <si>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</si>
  <si>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</si>
  <si>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</si>
  <si>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</si>
  <si>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</si>
  <si>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</si>
  <si>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</si>
  <si>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</si>
  <si>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</si>
  <si>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</si>
  <si>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</si>
  <si>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</si>
  <si>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</si>
  <si>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</si>
  <si>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</si>
  <si>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</si>
  <si>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</si>
  <si>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</si>
  <si>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</si>
  <si>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</si>
  <si>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</si>
  <si>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</si>
  <si>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</si>
  <si>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</si>
  <si>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</si>
  <si>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</si>
  <si>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</si>
  <si>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</si>
  <si>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</si>
  <si>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</si>
  <si>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</si>
  <si>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</si>
  <si>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</si>
  <si>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</si>
  <si>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</si>
  <si>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</si>
  <si>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</si>
  <si>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</si>
  <si>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</si>
  <si>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</si>
  <si>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</si>
  <si>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</si>
  <si>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</si>
  <si>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</si>
  <si>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</si>
  <si>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</si>
  <si>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</si>
  <si>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</si>
  <si>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</si>
  <si>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</si>
  <si>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</si>
  <si>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</si>
  <si>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</si>
  <si>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</si>
  <si>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</si>
  <si>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</si>
  <si>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</si>
  <si>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</si>
  <si>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</si>
  <si>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</si>
  <si>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</si>
  <si>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</si>
  <si>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</si>
  <si>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</si>
  <si>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</si>
  <si>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</si>
  <si>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</si>
  <si>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</si>
  <si>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</si>
  <si>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</si>
  <si>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</si>
  <si>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</si>
  <si>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</si>
  <si>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</si>
  <si>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</si>
  <si>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</si>
  <si>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</si>
  <si>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</si>
  <si>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</si>
  <si>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</si>
  <si>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</si>
  <si>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</si>
  <si>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</si>
  <si>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</si>
  <si>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</si>
  <si>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</si>
  <si>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</si>
  <si>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</si>
  <si>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</si>
  <si>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</si>
  <si>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</si>
  <si>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</si>
  <si>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</si>
  <si>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</si>
  <si>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</si>
  <si>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</si>
  <si>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</si>
  <si>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</si>
  <si>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</si>
  <si>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</si>
  <si>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</si>
  <si>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</si>
  <si>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</si>
  <si>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</si>
  <si>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</si>
  <si>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</si>
  <si>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</si>
  <si>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</si>
  <si>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</si>
  <si>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</si>
  <si>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</si>
  <si>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</si>
  <si>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</si>
  <si>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</si>
  <si>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</si>
  <si>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</si>
  <si>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</si>
  <si>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</si>
  <si>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</si>
  <si>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</si>
  <si>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</si>
  <si>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</si>
  <si>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</si>
  <si>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</si>
  <si>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</si>
  <si>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</si>
  <si>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</si>
  <si>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</si>
  <si>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</si>
  <si>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</si>
  <si>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</si>
  <si>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</si>
  <si>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</si>
  <si>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</si>
  <si>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</si>
  <si>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</si>
  <si>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</si>
  <si>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</si>
  <si>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</si>
  <si>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</si>
  <si>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</si>
  <si>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</si>
  <si>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</si>
  <si>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</si>
  <si>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</si>
  <si>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</si>
  <si>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</si>
  <si>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</si>
  <si>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</si>
  <si>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</si>
  <si>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</si>
  <si>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</si>
  <si>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</si>
  <si>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</si>
  <si>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</si>
  <si>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</si>
  <si>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</si>
  <si>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</si>
  <si>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</si>
  <si>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</si>
  <si>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</si>
  <si>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</si>
  <si>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</si>
  <si>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</si>
  <si>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</si>
  <si>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</si>
  <si>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</si>
  <si>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</si>
  <si>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</si>
  <si>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</si>
  <si>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</si>
  <si>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</si>
  <si>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</si>
  <si>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</si>
  <si>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</si>
  <si>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</si>
  <si>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</si>
  <si>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</si>
  <si>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</si>
  <si>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</si>
  <si>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</si>
  <si>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</si>
  <si>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</si>
  <si>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</si>
  <si>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</si>
  <si>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</si>
  <si>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</si>
  <si>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</si>
  <si>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</si>
  <si>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</si>
  <si>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</si>
  <si>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</si>
  <si>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</si>
  <si>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</si>
  <si>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</si>
  <si>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</si>
  <si>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</si>
  <si>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</si>
  <si>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</si>
  <si>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</si>
  <si>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</si>
  <si>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</si>
  <si>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</si>
  <si>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</si>
  <si>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</si>
  <si>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</si>
  <si>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</si>
  <si>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</si>
  <si>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</si>
  <si>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</si>
  <si>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</si>
  <si>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</si>
  <si>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</si>
  <si>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</si>
  <si>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</si>
  <si>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</si>
  <si>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</si>
  <si>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</si>
  <si>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</si>
  <si>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</si>
  <si>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</si>
  <si>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</si>
  <si>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</si>
  <si>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</si>
  <si>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</si>
  <si>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</si>
  <si>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</si>
  <si>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</si>
  <si>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</si>
  <si>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</si>
  <si>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</si>
  <si>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</si>
  <si>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</si>
  <si>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</si>
  <si>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</si>
  <si>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</si>
  <si>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</si>
  <si>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</si>
  <si>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</si>
  <si>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</si>
  <si>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</si>
  <si>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</si>
  <si>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</si>
  <si>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</si>
  <si>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</si>
  <si>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</si>
  <si>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</si>
  <si>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</si>
  <si>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</si>
  <si>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</si>
  <si>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</si>
  <si>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</si>
  <si>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</si>
  <si>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</si>
  <si>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</si>
  <si>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</si>
  <si>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</si>
  <si>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</si>
  <si>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</si>
  <si>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</si>
  <si>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</si>
  <si>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</si>
  <si>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</si>
  <si>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</si>
  <si>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</si>
  <si>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</si>
  <si>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</si>
  <si>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</si>
  <si>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</si>
  <si>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</si>
  <si>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</si>
  <si>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</si>
  <si>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</si>
  <si>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</si>
  <si>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</si>
  <si>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</si>
  <si>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</si>
  <si>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</si>
  <si>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</si>
  <si>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</si>
  <si>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</si>
  <si>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</si>
  <si>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</si>
  <si>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</si>
  <si>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</si>
  <si>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</si>
  <si>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</si>
  <si>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</si>
  <si>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</si>
  <si>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</si>
  <si>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</si>
  <si>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</si>
  <si>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</si>
  <si>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</si>
  <si>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</si>
  <si>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</si>
  <si>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</si>
  <si>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</si>
  <si>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</si>
  <si>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</si>
  <si>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</si>
  <si>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</si>
  <si>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</si>
  <si>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</si>
  <si>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</si>
  <si>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</si>
  <si>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</si>
  <si>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</si>
  <si>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</si>
  <si>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</si>
  <si>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</si>
  <si>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</si>
  <si>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</si>
  <si>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</si>
  <si>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</si>
  <si>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</si>
  <si>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</si>
  <si>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</si>
  <si>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</si>
  <si>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</si>
  <si>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</si>
  <si>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</si>
  <si>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</si>
  <si>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</si>
  <si>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</si>
  <si>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</si>
  <si>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</si>
  <si>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</si>
  <si>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</si>
  <si>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</si>
  <si>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</si>
  <si>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</si>
  <si>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</si>
  <si>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</si>
  <si>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</si>
  <si>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</si>
  <si>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</si>
  <si>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</si>
  <si>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</si>
  <si>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</si>
  <si>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</si>
  <si>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</si>
  <si>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</si>
  <si>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</si>
  <si>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</si>
  <si>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</si>
  <si>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</si>
  <si>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</si>
  <si>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</si>
  <si>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</si>
  <si>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</si>
  <si>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</si>
  <si>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</si>
  <si>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</si>
  <si>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</si>
  <si>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</si>
  <si>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</si>
  <si>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</si>
  <si>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</si>
  <si>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</si>
  <si>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</si>
  <si>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</si>
  <si>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</si>
  <si>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</si>
  <si>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</si>
  <si>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</si>
  <si>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</si>
  <si>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</si>
  <si>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</si>
  <si>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</si>
  <si>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</si>
  <si>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</si>
  <si>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</si>
  <si>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</si>
  <si>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</si>
  <si>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</si>
  <si>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</si>
  <si>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</si>
  <si>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</si>
  <si>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</si>
  <si>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</si>
  <si>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</si>
  <si>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</si>
  <si>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</si>
  <si>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</si>
  <si>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</si>
  <si>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</si>
  <si>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</si>
  <si>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</si>
  <si>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</si>
  <si>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</si>
  <si>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</si>
  <si>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</si>
  <si>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</si>
  <si>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</si>
  <si>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</si>
  <si>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</si>
  <si>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</si>
  <si>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</si>
  <si>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</si>
  <si>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</si>
  <si>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</si>
  <si>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</si>
  <si>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</si>
  <si>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</si>
  <si>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</si>
  <si>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</si>
  <si>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</si>
  <si>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</si>
  <si>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</si>
  <si>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</si>
  <si>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</si>
  <si>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</si>
  <si>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</si>
  <si>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</si>
  <si>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</si>
  <si>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</si>
  <si>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</si>
  <si>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</si>
  <si>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</si>
  <si>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</si>
  <si>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</si>
  <si>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</si>
  <si>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</si>
  <si>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</si>
  <si>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</si>
  <si>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</si>
  <si>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</si>
  <si>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</si>
  <si>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</si>
  <si>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</si>
  <si>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</si>
  <si>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</si>
  <si>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</si>
  <si>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</si>
  <si>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</si>
  <si>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</si>
  <si>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</si>
  <si>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</si>
  <si>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</si>
  <si>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</si>
  <si>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</si>
  <si>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</si>
  <si>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</si>
  <si>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</si>
  <si>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</si>
  <si>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</si>
  <si>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</si>
  <si>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</si>
  <si>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</si>
  <si>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</si>
  <si>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</si>
  <si>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</si>
  <si>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</si>
  <si>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</si>
  <si>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</si>
  <si>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</si>
  <si>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</si>
  <si>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</si>
  <si>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</si>
  <si>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</si>
  <si>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</si>
  <si>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</si>
  <si>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</si>
  <si>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</si>
  <si>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</si>
  <si>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</si>
  <si>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</si>
  <si>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</si>
  <si>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</si>
  <si>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</si>
  <si>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</si>
  <si>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</si>
  <si>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</si>
  <si>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</si>
  <si>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</si>
  <si>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</si>
  <si>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</si>
  <si>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</si>
  <si>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</si>
  <si>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</si>
  <si>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</si>
  <si>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</si>
  <si>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</si>
  <si>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</si>
  <si>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</si>
  <si>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</si>
  <si>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</si>
  <si>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</si>
  <si>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</si>
  <si>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</si>
  <si>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</si>
  <si>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</si>
  <si>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</si>
  <si>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</si>
  <si>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</si>
  <si>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</si>
  <si>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</si>
  <si>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</si>
  <si>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</si>
  <si>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</si>
  <si>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</si>
  <si>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</si>
  <si>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</si>
  <si>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</si>
  <si>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</si>
  <si>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</si>
  <si>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</si>
  <si>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</si>
  <si>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</si>
  <si>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</si>
  <si>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</si>
  <si>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</si>
  <si>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</si>
  <si>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</si>
  <si>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</si>
  <si>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</si>
  <si>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</si>
  <si>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</si>
  <si>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</si>
  <si>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</si>
  <si>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</si>
  <si>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</si>
  <si>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</si>
  <si>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</si>
  <si>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</si>
  <si>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</si>
  <si>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</si>
  <si>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</si>
  <si>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</si>
  <si>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</si>
  <si>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</si>
  <si>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</si>
  <si>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</si>
  <si>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</si>
  <si>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</si>
  <si>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</si>
  <si>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</si>
  <si>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</si>
  <si>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</si>
  <si>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</si>
  <si>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</si>
  <si>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</si>
  <si>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</si>
  <si>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</si>
  <si>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</si>
  <si>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</si>
  <si>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</si>
  <si>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</si>
  <si>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</si>
  <si>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</si>
  <si>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</si>
  <si>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</si>
  <si>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</si>
  <si>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</si>
  <si>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</si>
  <si>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</si>
  <si>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</si>
  <si>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</si>
  <si>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</si>
  <si>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</si>
  <si>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</si>
  <si>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</si>
  <si>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</si>
  <si>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</si>
  <si>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</si>
  <si>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</si>
  <si>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</si>
  <si>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</si>
  <si>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</si>
  <si>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</si>
  <si>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</si>
  <si>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</si>
  <si>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</si>
  <si>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</si>
  <si>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</si>
  <si>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</si>
  <si>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</si>
  <si>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</si>
  <si>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</si>
  <si>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</si>
  <si>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</si>
  <si>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</si>
  <si>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</si>
  <si>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</si>
  <si>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</si>
  <si>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</si>
  <si>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</si>
  <si>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</si>
  <si>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</si>
  <si>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</si>
  <si>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</si>
  <si>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</si>
  <si>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</si>
  <si>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</si>
  <si>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</si>
  <si>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</si>
  <si>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</si>
  <si>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</si>
  <si>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</si>
  <si>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</si>
  <si>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</si>
  <si>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</si>
  <si>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</si>
  <si>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</si>
  <si>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</si>
  <si>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</si>
  <si>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</si>
  <si>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</si>
  <si>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</si>
  <si>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</si>
  <si>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</si>
  <si>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</si>
  <si>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</si>
  <si>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</si>
  <si>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</si>
  <si>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</si>
  <si>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</si>
  <si>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</si>
  <si>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</si>
  <si>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</si>
  <si>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</si>
  <si>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</si>
  <si>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</si>
  <si>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</si>
  <si>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</si>
  <si>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</si>
  <si>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</si>
  <si>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</si>
  <si>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</si>
  <si>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</si>
  <si>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</si>
  <si>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</si>
  <si>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</si>
  <si>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</si>
  <si>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</si>
  <si>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</si>
  <si>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</si>
  <si>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</si>
  <si>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</si>
  <si>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</si>
  <si>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</si>
  <si>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</si>
  <si>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</si>
  <si>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</si>
  <si>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</si>
  <si>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</si>
  <si>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</si>
  <si>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</si>
  <si>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</si>
  <si>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</si>
  <si>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</si>
  <si>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</si>
  <si>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</si>
  <si>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</si>
  <si>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</si>
  <si>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</si>
  <si>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</si>
  <si>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</si>
  <si>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</si>
  <si>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</si>
  <si>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</si>
  <si>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</si>
  <si>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</si>
  <si>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</si>
  <si>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</si>
  <si>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</si>
  <si>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</si>
  <si>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</si>
  <si>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</si>
  <si>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</si>
  <si>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</si>
  <si>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</si>
  <si>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</si>
  <si>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</si>
  <si>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</si>
  <si>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</si>
  <si>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</si>
  <si>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</si>
  <si>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</si>
  <si>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</si>
  <si>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</si>
  <si>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</si>
  <si>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</si>
  <si>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</si>
  <si>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</si>
  <si>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</si>
  <si>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</si>
  <si>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</si>
  <si>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</si>
  <si>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</si>
  <si>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</si>
  <si>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</si>
  <si>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</si>
  <si>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</si>
  <si>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</si>
  <si>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</si>
  <si>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</si>
  <si>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</si>
  <si>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</si>
  <si>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</si>
  <si>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</si>
  <si>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</si>
  <si>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</si>
  <si>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</si>
  <si>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</si>
  <si>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</si>
  <si>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</si>
  <si>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</si>
  <si>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</si>
  <si>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</si>
  <si>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</si>
  <si>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</si>
  <si>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</si>
  <si>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</si>
  <si>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</si>
  <si>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</si>
  <si>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</si>
  <si>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</si>
  <si>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</si>
  <si>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</si>
  <si>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</si>
  <si>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</si>
  <si>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</si>
  <si>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</si>
  <si>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</si>
  <si>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</si>
  <si>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</si>
  <si>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</si>
  <si>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</si>
  <si>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</si>
  <si>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</si>
  <si>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</si>
  <si>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</si>
  <si>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</si>
  <si>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</si>
  <si>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</si>
  <si>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</si>
  <si>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</si>
  <si>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</si>
  <si>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</si>
  <si>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</si>
  <si>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</si>
  <si>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</si>
  <si>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</si>
  <si>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</si>
  <si>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</si>
  <si>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</si>
  <si>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</si>
  <si>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</si>
  <si>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</si>
  <si>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</si>
  <si>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</si>
  <si>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</si>
  <si>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</si>
  <si>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</si>
  <si>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</si>
  <si>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</si>
  <si>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</si>
  <si>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</si>
  <si>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</si>
  <si>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</si>
  <si>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</si>
  <si>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</si>
  <si>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</si>
  <si>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</si>
  <si>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</si>
  <si>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</si>
  <si>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</si>
  <si>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</si>
  <si>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</si>
  <si>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</si>
  <si>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</si>
  <si>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</si>
  <si>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</si>
  <si>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</si>
  <si>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</si>
  <si>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</si>
  <si>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</si>
  <si>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</si>
  <si>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</si>
  <si>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</si>
  <si>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</si>
  <si>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</si>
  <si>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</si>
  <si>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</si>
  <si>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</si>
  <si>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</si>
  <si>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</si>
  <si>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</si>
  <si>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</si>
  <si>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</si>
  <si>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</si>
  <si>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</si>
  <si>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</si>
  <si>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</si>
  <si>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</si>
  <si>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</si>
  <si>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</si>
  <si>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</si>
  <si>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</si>
  <si>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</si>
  <si>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</si>
  <si>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</si>
  <si>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</si>
  <si>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</si>
  <si>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</si>
  <si>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</si>
  <si>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</si>
  <si>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</si>
  <si>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</si>
  <si>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</si>
  <si>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</si>
  <si>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</si>
  <si>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</si>
  <si>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</si>
  <si>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</si>
  <si>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</si>
  <si>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</si>
  <si>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</si>
  <si>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</si>
  <si>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</si>
  <si>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</si>
  <si>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</si>
  <si>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</si>
  <si>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</si>
  <si>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</si>
  <si>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</si>
  <si>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</si>
  <si>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</si>
  <si>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</si>
  <si>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</si>
  <si>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</si>
  <si>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</si>
  <si>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</si>
  <si>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</si>
  <si>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</si>
  <si>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</si>
  <si>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</si>
  <si>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</si>
  <si>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</si>
  <si>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</si>
  <si>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</si>
  <si>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</si>
  <si>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</si>
  <si>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</si>
  <si>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</si>
  <si>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</si>
  <si>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</si>
  <si>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</si>
  <si>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</si>
  <si>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</si>
  <si>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</si>
  <si>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</si>
  <si>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</si>
  <si>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</si>
  <si>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</si>
  <si>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</si>
  <si>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</si>
  <si>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</si>
  <si>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</si>
  <si>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</si>
  <si>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</si>
  <si>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</si>
  <si>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</si>
  <si>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</si>
  <si>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</si>
  <si>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</si>
  <si>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</si>
  <si>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</si>
  <si>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</si>
  <si>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</si>
  <si>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</si>
  <si>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</si>
  <si>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</si>
  <si>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</si>
  <si>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</si>
  <si>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</si>
  <si>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</si>
  <si>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</si>
  <si>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</si>
  <si>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</si>
  <si>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</si>
  <si>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</si>
  <si>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</si>
  <si>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</si>
  <si>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</si>
  <si>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</si>
  <si>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</si>
  <si>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</si>
  <si>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</si>
  <si>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</si>
  <si>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</si>
  <si>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</si>
  <si>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</si>
  <si>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</si>
  <si>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</si>
  <si>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</si>
  <si>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</si>
  <si>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</si>
  <si>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</si>
  <si>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</si>
  <si>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</si>
  <si>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</si>
  <si>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</si>
  <si>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</si>
  <si>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</si>
  <si>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</si>
  <si>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</si>
  <si>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</si>
  <si>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</si>
  <si>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</si>
  <si>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</si>
  <si>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</si>
  <si>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</si>
  <si>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</si>
  <si>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</si>
  <si>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</si>
  <si>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</si>
  <si>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</si>
  <si>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</si>
  <si>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</si>
  <si>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</si>
  <si>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</si>
  <si>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</si>
  <si>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</si>
  <si>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</si>
  <si>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</si>
  <si>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</si>
  <si>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</si>
  <si>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</si>
  <si>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</si>
  <si>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</si>
  <si>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</si>
  <si>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</si>
  <si>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</si>
  <si>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</si>
  <si>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</si>
  <si>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</si>
  <si>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</si>
  <si>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</si>
  <si>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</si>
  <si>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</si>
  <si>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</si>
  <si>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</si>
  <si>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</si>
  <si>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</si>
  <si>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</si>
  <si>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</si>
  <si>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</si>
  <si>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</si>
  <si>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</si>
  <si>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</si>
  <si>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</si>
  <si>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</si>
  <si>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</si>
  <si>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</si>
  <si>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</si>
  <si>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</si>
  <si>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</si>
  <si>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</si>
  <si>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</si>
  <si>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</si>
  <si>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</si>
  <si>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</si>
  <si>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</si>
  <si>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</si>
  <si>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</si>
  <si>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</si>
  <si>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</si>
  <si>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</si>
  <si>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</si>
  <si>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</si>
  <si>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</si>
  <si>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</si>
  <si>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</si>
  <si>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</si>
  <si>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</si>
  <si>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</si>
  <si>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</si>
  <si>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</si>
  <si>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</si>
  <si>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</si>
  <si>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</si>
  <si>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</si>
  <si>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</si>
  <si>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</si>
  <si>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</si>
  <si>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</si>
  <si>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</si>
  <si>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</si>
  <si>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</si>
  <si>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</si>
  <si>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</si>
  <si>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</si>
  <si>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</si>
  <si>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</si>
  <si>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</si>
  <si>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</si>
  <si>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</si>
  <si>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</si>
  <si>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</si>
  <si>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</si>
  <si>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</si>
  <si>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</si>
  <si>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</si>
  <si>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</si>
  <si>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</si>
  <si>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</si>
  <si>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</si>
  <si>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</si>
  <si>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</si>
  <si>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</si>
  <si>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</si>
  <si>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</si>
  <si>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</si>
  <si>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</si>
  <si>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</si>
  <si>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</si>
  <si>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</si>
  <si>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</si>
  <si>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</si>
  <si>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</si>
  <si>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</si>
  <si>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</si>
  <si>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</si>
  <si>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</si>
  <si>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</si>
  <si>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</si>
  <si>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</si>
  <si>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</si>
  <si>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</si>
  <si>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</si>
  <si>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</si>
  <si>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</si>
  <si>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</si>
  <si>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</si>
  <si>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</si>
  <si>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</si>
  <si>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</si>
  <si>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</si>
  <si>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</si>
  <si>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</si>
  <si>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</si>
  <si>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</si>
  <si>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</si>
  <si>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</si>
  <si>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</si>
  <si>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</si>
  <si>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</si>
  <si>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</si>
  <si>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</si>
  <si>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</si>
  <si>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</si>
  <si>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</si>
  <si>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</si>
  <si>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</si>
  <si>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</si>
  <si>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</si>
  <si>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</si>
  <si>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</si>
  <si>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</si>
  <si>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</si>
  <si>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</si>
  <si>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</si>
  <si>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</si>
  <si>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</si>
  <si>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</si>
  <si>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</si>
  <si>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</si>
  <si>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</si>
  <si>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</si>
  <si>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</si>
  <si>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</si>
  <si>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</si>
  <si>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</si>
  <si>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</si>
  <si>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</si>
  <si>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</si>
  <si>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</si>
  <si>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</si>
  <si>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</si>
  <si>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</si>
  <si>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</si>
  <si>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</si>
  <si>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</si>
  <si>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</si>
  <si>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</si>
  <si>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</si>
  <si>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</si>
  <si>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</si>
  <si>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</si>
  <si>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</si>
  <si>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</si>
  <si>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</si>
  <si>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</si>
  <si>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</si>
  <si>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</si>
  <si>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</si>
  <si>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</si>
  <si>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</si>
  <si>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</si>
  <si>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</si>
  <si>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</si>
  <si>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</si>
  <si>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</si>
  <si>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</si>
  <si>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</si>
  <si>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</si>
  <si>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</si>
  <si>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</si>
  <si>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</si>
  <si>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</si>
  <si>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</si>
  <si>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</si>
  <si>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</si>
  <si>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</si>
  <si>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</si>
  <si>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</si>
  <si>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</si>
  <si>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</si>
  <si>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</si>
  <si>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</si>
  <si>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</si>
  <si>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</si>
  <si>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</si>
  <si>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</si>
  <si>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</si>
  <si>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</si>
  <si>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</si>
  <si>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</si>
  <si>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</si>
  <si>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</si>
  <si>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</si>
  <si>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</si>
  <si>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</si>
  <si>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</si>
  <si>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</si>
  <si>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</si>
  <si>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</si>
  <si>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</si>
  <si>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</si>
  <si>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</si>
  <si>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</si>
  <si>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</si>
  <si>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</si>
  <si>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</si>
  <si>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</si>
  <si>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</si>
  <si>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</si>
  <si>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</si>
  <si>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</si>
  <si>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</si>
  <si>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</si>
  <si>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</si>
  <si>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</si>
  <si>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</si>
  <si>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</si>
  <si>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</si>
  <si>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</si>
  <si>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</si>
  <si>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</si>
  <si>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</si>
  <si>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</si>
  <si>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</si>
  <si>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</si>
  <si>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</si>
  <si>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</si>
  <si>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</si>
  <si>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</si>
  <si>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</si>
  <si>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</si>
  <si>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</si>
  <si>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</si>
  <si>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</si>
  <si>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</si>
  <si>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</si>
  <si>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</si>
  <si>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</si>
  <si>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</si>
  <si>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</si>
  <si>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</si>
  <si>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</si>
  <si>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</si>
  <si>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</si>
  <si>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</si>
  <si>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</si>
  <si>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</si>
  <si>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</si>
  <si>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</si>
  <si>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</si>
  <si>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</si>
  <si>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</si>
  <si>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</si>
  <si>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</si>
  <si>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</si>
  <si>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</si>
  <si>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</si>
  <si>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</si>
  <si>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</si>
  <si>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</si>
  <si>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</si>
  <si>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</si>
  <si>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</si>
  <si>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</si>
  <si>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</si>
  <si>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</si>
  <si>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</si>
  <si>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</si>
  <si>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</si>
  <si>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</si>
  <si>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</si>
  <si>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</si>
  <si>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</si>
  <si>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</si>
  <si>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</si>
  <si>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</si>
  <si>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</si>
  <si>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</si>
  <si>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</si>
  <si>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</si>
  <si>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</si>
  <si>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</si>
  <si>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</si>
  <si>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</si>
  <si>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</si>
  <si>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</si>
  <si>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</si>
  <si>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</si>
  <si>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</si>
  <si>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</si>
  <si>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</si>
  <si>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</si>
  <si>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</si>
  <si>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</si>
  <si>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</si>
  <si>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</si>
  <si>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</si>
  <si>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</si>
  <si>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</si>
  <si>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</si>
  <si>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</si>
  <si>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</si>
  <si>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</si>
  <si>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</si>
  <si>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</si>
  <si>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</si>
  <si>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</si>
  <si>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</si>
  <si>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</si>
  <si>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</si>
  <si>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</si>
  <si>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</si>
  <si>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</si>
  <si>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</si>
  <si>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</si>
  <si>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</si>
  <si>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</si>
  <si>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</si>
  <si>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</si>
  <si>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</si>
  <si>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</si>
  <si>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</si>
  <si>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</si>
  <si>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</si>
  <si>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</si>
  <si>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</si>
  <si>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</si>
  <si>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</si>
  <si>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</si>
  <si>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</si>
  <si>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</si>
  <si>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</si>
  <si>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</si>
  <si>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</si>
  <si>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</si>
  <si>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</si>
  <si>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</si>
  <si>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</si>
  <si>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</si>
  <si>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</si>
  <si>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</si>
  <si>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</si>
  <si>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</si>
  <si>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</si>
  <si>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</si>
  <si>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</si>
  <si>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</si>
  <si>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</si>
  <si>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</si>
  <si>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</si>
  <si>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</si>
  <si>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</si>
  <si>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</si>
  <si>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</si>
  <si>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</si>
  <si>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</si>
  <si>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</si>
  <si>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</si>
  <si>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</si>
  <si>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</si>
  <si>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</si>
  <si>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</si>
  <si>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</si>
  <si>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</si>
  <si>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</si>
  <si>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</si>
  <si>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</si>
  <si>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</si>
  <si>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</si>
  <si>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</si>
  <si>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</si>
  <si>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</si>
  <si>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</si>
  <si>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</si>
  <si>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</si>
  <si>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</si>
  <si>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</si>
  <si>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</si>
  <si>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</si>
  <si>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</si>
  <si>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</si>
  <si>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</si>
  <si>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</si>
  <si>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</si>
  <si>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</si>
  <si>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</si>
  <si>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</si>
  <si>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</si>
  <si>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</si>
  <si>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</si>
  <si>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</si>
  <si>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</si>
  <si>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</si>
  <si>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</si>
  <si>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</si>
  <si>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</si>
  <si>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</si>
  <si>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</si>
  <si>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</si>
  <si>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</si>
  <si>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</si>
  <si>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</si>
  <si>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</si>
  <si>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</si>
  <si>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</si>
  <si>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</si>
  <si>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</si>
  <si>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</si>
  <si>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</si>
  <si>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</si>
  <si>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</si>
  <si>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</si>
  <si>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</si>
  <si>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</si>
  <si>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</si>
  <si>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</si>
  <si>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</si>
  <si>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</si>
  <si>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</si>
  <si>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</si>
  <si>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</si>
  <si>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</si>
  <si>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</si>
  <si>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</si>
  <si>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</si>
  <si>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</si>
  <si>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</si>
  <si>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</si>
  <si>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</si>
  <si>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</si>
  <si>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</si>
  <si>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</si>
  <si>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</si>
  <si>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</si>
  <si>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</si>
  <si>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</si>
  <si>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</si>
  <si>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</si>
  <si>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</si>
  <si>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</si>
  <si>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</si>
  <si>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</si>
  <si>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</si>
  <si>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</si>
  <si>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</si>
  <si>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</si>
  <si>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</si>
  <si>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</si>
  <si>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</si>
  <si>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</si>
  <si>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</si>
  <si>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</si>
  <si>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</si>
  <si>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</si>
  <si>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</si>
  <si>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</si>
  <si>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</si>
  <si>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</si>
  <si>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</si>
  <si>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</si>
  <si>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</si>
  <si>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</si>
  <si>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</si>
  <si>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</si>
  <si>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</si>
  <si>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</si>
  <si>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</si>
  <si>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</si>
  <si>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</si>
  <si>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</si>
  <si>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</si>
  <si>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</si>
  <si>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</si>
  <si>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</si>
  <si>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</si>
  <si>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</si>
  <si>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</si>
  <si>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</si>
  <si>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</si>
  <si>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</si>
  <si>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</si>
  <si>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</si>
  <si>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</si>
  <si>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</si>
  <si>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</si>
  <si>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</si>
  <si>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</si>
  <si>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</si>
  <si>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</si>
  <si>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</si>
  <si>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</si>
  <si>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</si>
  <si>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</si>
  <si>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</si>
  <si>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</si>
  <si>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</si>
  <si>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</si>
  <si>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</si>
  <si>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</si>
  <si>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</si>
  <si>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</si>
  <si>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</si>
  <si>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</si>
  <si>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</si>
  <si>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</si>
  <si>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</si>
  <si>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</si>
  <si>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</si>
  <si>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</si>
  <si>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</si>
  <si>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</si>
  <si>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</si>
  <si>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</si>
  <si>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</si>
  <si>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</si>
  <si>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</si>
  <si>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</si>
  <si>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</si>
  <si>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</si>
  <si>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</si>
  <si>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</si>
  <si>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</si>
  <si>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</si>
  <si>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</si>
  <si>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</si>
  <si>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</si>
  <si>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</si>
  <si>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</si>
  <si>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</si>
  <si>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</si>
  <si>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</si>
  <si>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</si>
  <si>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</si>
  <si>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</si>
  <si>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</si>
  <si>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</si>
  <si>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</si>
  <si>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</si>
  <si>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</si>
  <si>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</si>
  <si>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</si>
  <si>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</si>
  <si>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</si>
  <si>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</si>
  <si>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</si>
  <si>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</si>
  <si>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</si>
  <si>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</si>
  <si>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</si>
  <si>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</si>
  <si>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</si>
  <si>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</si>
  <si>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</si>
  <si>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</si>
  <si>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</si>
  <si>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</si>
  <si>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</si>
  <si>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</si>
  <si>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</si>
  <si>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</si>
  <si>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</si>
  <si>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</si>
  <si>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</si>
  <si>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</si>
  <si>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</si>
  <si>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</si>
  <si>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</si>
  <si>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</si>
  <si>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</si>
  <si>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</si>
  <si>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</si>
  <si>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</si>
  <si>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</si>
  <si>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</si>
  <si>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</si>
  <si>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</si>
  <si>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</si>
  <si>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</si>
  <si>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</si>
  <si>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</si>
  <si>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</si>
  <si>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</si>
  <si>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</si>
  <si>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</si>
  <si>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</si>
  <si>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</si>
  <si>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</si>
  <si>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</si>
  <si>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</si>
  <si>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</si>
  <si>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</si>
  <si>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</si>
  <si>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</si>
  <si>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</si>
  <si>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</si>
  <si>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</si>
  <si>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</si>
  <si>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</si>
  <si>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</si>
  <si>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</si>
  <si>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</si>
  <si>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</si>
  <si>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</si>
  <si>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</si>
  <si>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</si>
  <si>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</si>
  <si>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</si>
  <si>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</si>
  <si>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</si>
  <si>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</si>
  <si>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</si>
  <si>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</si>
  <si>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</si>
  <si>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</si>
  <si>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</si>
  <si>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</si>
  <si>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</si>
  <si>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</si>
  <si>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</si>
  <si>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</si>
  <si>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</si>
  <si>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</si>
  <si>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</si>
  <si>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</si>
  <si>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</si>
  <si>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</si>
  <si>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</si>
  <si>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</si>
  <si>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</si>
  <si>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</si>
  <si>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</si>
  <si>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</si>
  <si>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</si>
  <si>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</si>
  <si>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</si>
  <si>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</si>
  <si>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</si>
  <si>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</si>
  <si>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</si>
  <si>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</si>
  <si>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</si>
  <si>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</si>
  <si>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</si>
  <si>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</si>
  <si>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</si>
  <si>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</si>
  <si>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</si>
  <si>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</si>
  <si>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</si>
  <si>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</si>
  <si>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</si>
  <si>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</si>
  <si>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</si>
  <si>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</si>
  <si>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</si>
  <si>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</si>
  <si>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</si>
  <si>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</si>
  <si>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</si>
  <si>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</si>
  <si>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</si>
  <si>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</si>
  <si>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</si>
  <si>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</si>
  <si>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</si>
  <si>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</si>
  <si>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</si>
  <si>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</si>
  <si>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</si>
  <si>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</si>
  <si>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</si>
  <si>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</si>
  <si>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</si>
  <si>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</si>
  <si>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</si>
  <si>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</si>
  <si>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</si>
  <si>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</si>
  <si>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</si>
  <si>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</si>
  <si>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</si>
  <si>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</si>
  <si>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</si>
  <si>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</si>
  <si>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</si>
  <si>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</si>
  <si>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</si>
  <si>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</si>
  <si>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</si>
  <si>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</si>
  <si>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</si>
  <si>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</si>
  <si>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</si>
  <si>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</si>
  <si>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</si>
  <si>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</si>
  <si>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</si>
  <si>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</si>
  <si>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</si>
  <si>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</si>
  <si>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</si>
  <si>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</si>
  <si>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</si>
  <si>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</si>
  <si>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</si>
  <si>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</si>
  <si>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</si>
  <si>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</si>
  <si>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</si>
  <si>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</si>
  <si>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</si>
  <si>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</si>
  <si>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</si>
  <si>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</si>
  <si>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</si>
  <si>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</si>
  <si>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</si>
  <si>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</si>
  <si>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</si>
  <si>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</si>
  <si>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</si>
  <si>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</si>
  <si>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</si>
  <si>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</si>
  <si>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</si>
  <si>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</si>
  <si>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</si>
  <si>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</si>
  <si>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</si>
  <si>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</si>
  <si>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</si>
  <si>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</si>
  <si>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</si>
  <si>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</si>
  <si>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</si>
  <si>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</si>
  <si>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</si>
  <si>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</si>
  <si>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</si>
  <si>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</si>
  <si>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</si>
  <si>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</si>
  <si>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</si>
  <si>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</si>
  <si>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</si>
  <si>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</si>
  <si>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</si>
  <si>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</si>
  <si>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</si>
  <si>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</si>
  <si>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</si>
  <si>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</si>
  <si>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</si>
  <si>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</si>
  <si>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</si>
  <si>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</si>
  <si>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</si>
  <si>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</si>
  <si>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</si>
  <si>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</si>
  <si>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</si>
  <si>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</si>
  <si>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</si>
  <si>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</si>
  <si>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</si>
  <si>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</si>
  <si>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</si>
  <si>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</si>
  <si>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</si>
  <si>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</si>
  <si>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</si>
  <si>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</si>
  <si>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</si>
  <si>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</si>
  <si>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</si>
  <si>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</si>
  <si>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</si>
  <si>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</si>
  <si>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</si>
  <si>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</si>
  <si>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</si>
  <si>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</si>
  <si>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</si>
  <si>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</si>
  <si>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</si>
  <si>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</si>
  <si>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</si>
  <si>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</si>
  <si>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</si>
  <si>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</si>
  <si>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</si>
  <si>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</si>
  <si>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</si>
  <si>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</si>
  <si>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</si>
  <si>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</si>
  <si>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</si>
  <si>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</si>
  <si>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</si>
  <si>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</si>
  <si>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</si>
  <si>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</si>
  <si>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</si>
  <si>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</si>
  <si>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</si>
  <si>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</si>
  <si>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</si>
  <si>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</si>
  <si>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</si>
  <si>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</si>
  <si>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</si>
  <si>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</si>
  <si>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</si>
  <si>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</si>
  <si>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</si>
  <si>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</si>
  <si>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</si>
  <si>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</si>
  <si>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</si>
  <si>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</si>
  <si>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</si>
  <si>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</si>
  <si>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</si>
  <si>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</si>
  <si>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</si>
  <si>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</si>
  <si>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</si>
  <si>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</si>
  <si>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</si>
  <si>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</si>
  <si>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</si>
  <si>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</si>
  <si>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</si>
  <si>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</si>
  <si>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</si>
  <si>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</si>
  <si>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</si>
  <si>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</si>
  <si>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</si>
  <si>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</si>
  <si>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</si>
  <si>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</si>
  <si>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</si>
  <si>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</si>
  <si>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</si>
  <si>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</si>
  <si>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</si>
  <si>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</si>
  <si>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</si>
  <si>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</si>
  <si>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</si>
  <si>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</si>
  <si>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</si>
  <si>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</si>
  <si>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</si>
  <si>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</si>
  <si>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</si>
  <si>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</si>
  <si>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</si>
  <si>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</si>
  <si>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</si>
  <si>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</si>
  <si>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</si>
  <si>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</si>
  <si>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</si>
  <si>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</si>
  <si>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</si>
  <si>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</si>
  <si>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</si>
  <si>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</si>
  <si>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</si>
  <si>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</si>
  <si>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</si>
  <si>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</si>
  <si>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</si>
  <si>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</si>
  <si>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</si>
  <si>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</si>
  <si>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</si>
  <si>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</si>
  <si>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</si>
  <si>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</si>
  <si>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</si>
  <si>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</si>
  <si>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</si>
  <si>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</si>
  <si>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</si>
  <si>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</si>
  <si>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</si>
  <si>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</si>
  <si>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</si>
  <si>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</si>
  <si>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</si>
  <si>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</si>
  <si>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</si>
  <si>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</si>
  <si>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</si>
  <si>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</si>
  <si>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</si>
  <si>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</si>
  <si>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</si>
  <si>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</si>
  <si>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</si>
  <si>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</si>
  <si>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</si>
  <si>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</si>
  <si>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</si>
  <si>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</si>
  <si>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</si>
  <si>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</si>
  <si>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</si>
  <si>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</si>
  <si>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</si>
  <si>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</si>
  <si>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</si>
  <si>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</si>
  <si>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</si>
  <si>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</si>
  <si>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</si>
  <si>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</si>
  <si>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</si>
  <si>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</si>
  <si>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</si>
  <si>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</si>
  <si>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</si>
  <si>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</si>
  <si>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</si>
  <si>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</si>
  <si>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</si>
  <si>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</si>
  <si>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</si>
  <si>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</si>
  <si>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</si>
  <si>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</si>
  <si>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</si>
  <si>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</si>
  <si>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</si>
  <si>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</si>
  <si>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</si>
  <si>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</si>
  <si>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</si>
  <si>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</si>
  <si>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</si>
  <si>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</si>
  <si>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</si>
  <si>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</si>
  <si>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</si>
  <si>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</si>
  <si>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</si>
  <si>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</si>
  <si>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</si>
  <si>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</si>
  <si>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</si>
  <si>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</si>
  <si>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</si>
  <si>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</si>
  <si>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</si>
  <si>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</si>
  <si>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</si>
  <si>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</si>
  <si>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</si>
  <si>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</si>
  <si>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</si>
  <si>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</si>
  <si>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</si>
  <si>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</si>
  <si>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</si>
  <si>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</si>
  <si>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</si>
  <si>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</si>
  <si>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</si>
  <si>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</si>
  <si>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</si>
  <si>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</si>
  <si>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</si>
  <si>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</si>
  <si>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</si>
  <si>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</si>
  <si>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</si>
  <si>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</si>
  <si>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</si>
  <si>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</si>
  <si>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</si>
  <si>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</si>
  <si>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</si>
  <si>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</si>
  <si>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</si>
  <si>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</si>
  <si>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</si>
  <si>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</si>
  <si>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</si>
  <si>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</si>
  <si>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</si>
  <si>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</si>
  <si>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</si>
  <si>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</si>
  <si>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</si>
  <si>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</si>
  <si>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</si>
  <si>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</si>
  <si>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</si>
  <si>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</si>
  <si>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</si>
  <si>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</si>
  <si>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</si>
  <si>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</si>
  <si>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</si>
  <si>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</si>
  <si>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</si>
  <si>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</si>
  <si>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</si>
  <si>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</si>
  <si>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</si>
  <si>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</si>
  <si>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</si>
  <si>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</si>
  <si>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</si>
  <si>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</si>
  <si>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</si>
  <si>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</si>
  <si>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</si>
  <si>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</si>
  <si>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</si>
  <si>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</si>
  <si>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</si>
  <si>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</si>
  <si>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</si>
  <si>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</si>
  <si>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</si>
  <si>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</si>
  <si>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</si>
  <si>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</si>
  <si>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</si>
  <si>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</si>
  <si>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</si>
  <si>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</si>
  <si>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</si>
  <si>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</si>
  <si>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</si>
  <si>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</si>
  <si>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</si>
  <si>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</si>
  <si>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</si>
  <si>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</si>
  <si>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</si>
  <si>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</si>
  <si>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</si>
  <si>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</si>
  <si>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</si>
  <si>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</si>
  <si>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</si>
  <si>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</si>
  <si>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</si>
  <si>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</si>
  <si>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</si>
  <si>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</si>
  <si>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</si>
  <si>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</si>
  <si>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</si>
  <si>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</si>
  <si>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</si>
  <si>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</si>
  <si>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</si>
  <si>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</si>
  <si>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</si>
  <si>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</si>
  <si>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</si>
  <si>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</si>
  <si>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</si>
  <si>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</si>
  <si>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</si>
  <si>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</si>
  <si>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</si>
  <si>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</si>
  <si>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</si>
  <si>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</si>
  <si>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</si>
  <si>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</si>
  <si>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</si>
  <si>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</si>
  <si>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</si>
  <si>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</si>
  <si>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</si>
  <si>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</si>
  <si>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</si>
  <si>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</si>
  <si>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</si>
  <si>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</si>
  <si>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</si>
  <si>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</si>
  <si>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</si>
  <si>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</si>
  <si>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</si>
  <si>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</si>
  <si>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</si>
  <si>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</si>
  <si>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</si>
  <si>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</si>
  <si>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</si>
  <si>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</si>
  <si>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</si>
  <si>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</si>
  <si>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</si>
  <si>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</si>
  <si>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</si>
  <si>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</si>
  <si>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</si>
  <si>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</si>
  <si>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</si>
  <si>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</si>
  <si>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</si>
  <si>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</si>
  <si>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</si>
  <si>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</si>
  <si>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</si>
  <si>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</si>
  <si>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</si>
  <si>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</si>
  <si>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</si>
  <si>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</si>
  <si>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</si>
  <si>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</si>
  <si>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</si>
  <si>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</si>
  <si>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</si>
  <si>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</si>
  <si>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</si>
  <si>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</si>
  <si>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</si>
  <si>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</si>
  <si>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</si>
  <si>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</si>
  <si>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</si>
  <si>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</si>
  <si>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</si>
  <si>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</si>
  <si>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</si>
  <si>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</si>
  <si>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</si>
  <si>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</si>
  <si>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</si>
  <si>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</si>
  <si>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</si>
  <si>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</si>
  <si>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</si>
  <si>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</si>
  <si>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</si>
  <si>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</si>
  <si>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</si>
  <si>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</si>
  <si>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</si>
  <si>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</si>
  <si>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</si>
  <si>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</si>
  <si>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</si>
  <si>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</si>
  <si>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</si>
  <si>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</si>
  <si>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</si>
  <si>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</si>
  <si>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</si>
  <si>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</si>
  <si>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</si>
  <si>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</si>
  <si>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</si>
  <si>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</si>
  <si>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</si>
  <si>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</si>
  <si>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</si>
  <si>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</si>
  <si>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</si>
  <si>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</si>
  <si>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</si>
  <si>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</si>
  <si>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</si>
  <si>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</si>
  <si>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</si>
  <si>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</si>
  <si>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</si>
  <si>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</si>
  <si>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</si>
  <si>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</si>
  <si>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</si>
  <si>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</si>
  <si>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</si>
  <si>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</si>
  <si>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</si>
  <si>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</si>
  <si>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</si>
  <si>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</si>
  <si>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</si>
  <si>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</si>
  <si>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</si>
  <si>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</si>
  <si>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</si>
  <si>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</si>
  <si>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</si>
  <si>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</si>
  <si>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</si>
  <si>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</si>
  <si>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</si>
  <si>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</si>
  <si>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</si>
  <si>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</si>
  <si>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</si>
  <si>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</si>
  <si>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</si>
  <si>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</si>
  <si>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</si>
  <si>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</si>
  <si>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</si>
  <si>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</si>
  <si>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</si>
  <si>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</si>
  <si>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</si>
  <si>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</si>
  <si>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</si>
  <si>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</si>
  <si>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</si>
  <si>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</si>
  <si>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</si>
  <si>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</si>
  <si>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</si>
  <si>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</si>
  <si>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</si>
  <si>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</si>
  <si>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</si>
  <si>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</si>
  <si>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</si>
  <si>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</si>
  <si>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</si>
  <si>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</si>
  <si>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</si>
  <si>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</si>
  <si>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</si>
  <si>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</si>
  <si>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</si>
  <si>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</si>
  <si>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</si>
  <si>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</si>
  <si>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</si>
  <si>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</si>
  <si>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</si>
  <si>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</si>
  <si>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</si>
  <si>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</si>
  <si>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</si>
  <si>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</si>
  <si>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</si>
  <si>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</si>
  <si>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</si>
  <si>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</si>
  <si>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</si>
  <si>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</si>
  <si>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</si>
  <si>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</si>
  <si>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</si>
  <si>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</si>
  <si>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</si>
  <si>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</si>
  <si>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</si>
  <si>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</si>
  <si>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</si>
  <si>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</si>
  <si>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</si>
  <si>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</si>
  <si>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</si>
  <si>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</si>
  <si>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</si>
  <si>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</si>
  <si>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</si>
  <si>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</si>
  <si>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</si>
  <si>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</si>
  <si>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</si>
  <si>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</si>
  <si>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</si>
  <si>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</si>
  <si>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</si>
  <si>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</si>
  <si>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</si>
  <si>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</si>
  <si>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</si>
  <si>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</si>
  <si>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</si>
  <si>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</si>
  <si>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</si>
  <si>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</si>
  <si>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</si>
  <si>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</si>
  <si>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</si>
  <si>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</si>
  <si>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</si>
  <si>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</si>
  <si>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</si>
  <si>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</si>
  <si>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</si>
  <si>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</si>
  <si>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</si>
  <si>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</si>
  <si>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</si>
  <si>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</si>
  <si>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</si>
  <si>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</si>
  <si>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</si>
  <si>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</si>
  <si>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</si>
  <si>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</si>
  <si>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</si>
  <si>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</si>
  <si>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</si>
  <si>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</si>
  <si>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</si>
  <si>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</si>
  <si>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</si>
  <si>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</si>
  <si>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</si>
  <si>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</si>
  <si>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</si>
  <si>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</si>
  <si>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</si>
  <si>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</si>
  <si>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</si>
  <si>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</si>
  <si>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</si>
  <si>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</si>
  <si>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</si>
  <si>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</si>
  <si>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</si>
  <si>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</si>
  <si>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</si>
  <si>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</si>
  <si>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</si>
  <si>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</si>
  <si>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</si>
  <si>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</si>
  <si>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</si>
  <si>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</si>
  <si>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</si>
  <si>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</si>
  <si>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</si>
  <si>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</si>
  <si>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</si>
  <si>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</si>
  <si>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</si>
  <si>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</si>
  <si>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</si>
  <si>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</si>
  <si>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</si>
  <si>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</si>
  <si>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</si>
  <si>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</si>
  <si>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</si>
  <si>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</si>
  <si>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</si>
  <si>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</si>
  <si>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</si>
  <si>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</si>
  <si>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</si>
  <si>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</si>
  <si>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</si>
  <si>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</si>
  <si>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</si>
  <si>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</si>
  <si>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</si>
  <si>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</si>
  <si>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</si>
  <si>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</si>
  <si>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</si>
  <si>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</si>
  <si>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</si>
  <si>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</si>
  <si>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</si>
  <si>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</si>
  <si>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</si>
  <si>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</si>
  <si>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</si>
  <si>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</si>
  <si>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</si>
  <si>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</si>
  <si>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</si>
  <si>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</si>
  <si>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</si>
  <si>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</si>
  <si>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</si>
  <si>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</si>
  <si>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</si>
  <si>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</si>
  <si>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</si>
  <si>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</si>
  <si>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</si>
  <si>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</si>
  <si>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</si>
  <si>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</si>
  <si>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</si>
  <si>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</si>
  <si>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</si>
  <si>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</si>
  <si>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</si>
  <si>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</si>
  <si>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</si>
  <si>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</si>
  <si>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</si>
  <si>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</si>
  <si>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</si>
  <si>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</si>
  <si>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</si>
  <si>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</si>
  <si>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</si>
  <si>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</si>
  <si>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</si>
  <si>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</si>
  <si>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</si>
  <si>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</si>
  <si>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</si>
  <si>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</si>
  <si>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</si>
  <si>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</si>
  <si>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</si>
  <si>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</si>
  <si>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</si>
  <si>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</si>
  <si>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</si>
  <si>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</si>
  <si>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</si>
  <si>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</si>
  <si>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</si>
  <si>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</si>
  <si>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</si>
  <si>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</si>
  <si>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</si>
  <si>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</si>
  <si>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</si>
  <si>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</si>
  <si>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</si>
  <si>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</si>
  <si>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</si>
  <si>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</si>
  <si>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</si>
  <si>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</si>
  <si>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</si>
  <si>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</si>
  <si>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</si>
  <si>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</si>
  <si>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</si>
  <si>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</si>
  <si>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</si>
  <si>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</si>
  <si>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</si>
  <si>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</si>
  <si>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</si>
  <si>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</si>
  <si>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</si>
  <si>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</si>
  <si>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</si>
  <si>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</si>
  <si>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</si>
  <si>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</si>
  <si>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</si>
  <si>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</si>
  <si>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</si>
  <si>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</si>
  <si>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</si>
  <si>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</si>
  <si>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</si>
  <si>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</si>
  <si>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</si>
  <si>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</si>
  <si>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</si>
  <si>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</si>
  <si>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</si>
  <si>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</si>
  <si>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</si>
  <si>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</si>
  <si>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</si>
  <si>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</si>
  <si>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</si>
  <si>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</si>
  <si>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</si>
  <si>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</si>
  <si>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</si>
  <si>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</si>
  <si>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</si>
  <si>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</si>
  <si>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</si>
  <si>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</si>
  <si>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</si>
  <si>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</si>
  <si>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</si>
  <si>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</si>
  <si>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</si>
  <si>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</si>
  <si>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</si>
  <si>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</si>
  <si>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</si>
  <si>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</si>
  <si>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</si>
  <si>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</si>
  <si>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</si>
  <si>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</si>
  <si>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</si>
  <si>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</si>
  <si>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</si>
  <si>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</si>
  <si>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</si>
  <si>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</si>
  <si>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</si>
  <si>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</si>
  <si>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</si>
  <si>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</si>
  <si>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</si>
  <si>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</si>
  <si>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</si>
  <si>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</si>
  <si>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</si>
  <si>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</si>
  <si>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</si>
  <si>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</si>
  <si>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</si>
  <si>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</si>
  <si>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</si>
  <si>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</si>
  <si>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</si>
  <si>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</si>
  <si>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</si>
  <si>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</si>
  <si>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</si>
  <si>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</si>
  <si>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</si>
  <si>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</si>
  <si>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</si>
  <si>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</si>
  <si>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</si>
  <si>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</si>
  <si>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</si>
  <si>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</si>
  <si>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</si>
  <si>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</si>
  <si>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</si>
  <si>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</si>
  <si>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</si>
  <si>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</si>
  <si>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</si>
  <si>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</si>
  <si>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</si>
  <si>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</si>
  <si>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</si>
  <si>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</si>
  <si>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</si>
  <si>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</si>
  <si>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</si>
  <si>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</si>
  <si>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</si>
  <si>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</si>
  <si>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</si>
  <si>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</si>
  <si>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</si>
  <si>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</si>
  <si>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</si>
  <si>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</si>
  <si>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</si>
  <si>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</si>
  <si>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</si>
  <si>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</si>
  <si>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</si>
  <si>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</si>
  <si>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</si>
  <si>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</si>
  <si>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</si>
  <si>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</si>
  <si>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</si>
  <si>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</si>
  <si>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</si>
  <si>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</si>
  <si>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</si>
  <si>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</si>
  <si>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</si>
  <si>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</si>
  <si>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</si>
  <si>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</si>
  <si>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</si>
  <si>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</si>
  <si>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</si>
  <si>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</si>
  <si>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</si>
  <si>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</si>
  <si>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</si>
  <si>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</si>
  <si>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</si>
  <si>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</si>
  <si>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</si>
  <si>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</si>
  <si>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</si>
  <si>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</si>
  <si>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</si>
  <si>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</si>
  <si>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</si>
  <si>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</si>
  <si>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</si>
  <si>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</si>
  <si>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</si>
  <si>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</si>
  <si>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</si>
  <si>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</si>
  <si>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</si>
  <si>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</si>
  <si>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</si>
  <si>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</si>
  <si>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</si>
  <si>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</si>
  <si>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</si>
  <si>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</si>
  <si>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</si>
  <si>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</si>
  <si>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</si>
  <si>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</si>
  <si>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</si>
  <si>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</si>
  <si>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</si>
  <si>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</si>
  <si>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</si>
  <si>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</si>
  <si>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</si>
  <si>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</si>
  <si>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</si>
  <si>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</si>
  <si>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</si>
  <si>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</si>
  <si>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</si>
  <si>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</si>
  <si>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</si>
  <si>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</si>
  <si>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</si>
  <si>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</si>
  <si>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</si>
  <si>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</si>
  <si>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</si>
  <si>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</si>
  <si>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</si>
  <si>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</si>
  <si>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</si>
  <si>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</si>
  <si>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</si>
  <si>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</si>
  <si>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</si>
  <si>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</si>
  <si>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</si>
  <si>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</si>
  <si>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</si>
  <si>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</si>
  <si>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</si>
  <si>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</si>
  <si>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</si>
  <si>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</si>
  <si>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</si>
  <si>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</si>
  <si>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</si>
  <si>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</si>
  <si>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</si>
  <si>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</si>
  <si>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</si>
  <si>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</si>
  <si>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</si>
  <si>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</si>
  <si>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</si>
  <si>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</si>
  <si>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</si>
  <si>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</si>
  <si>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</si>
  <si>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</si>
  <si>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</si>
  <si>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</si>
  <si>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</si>
  <si>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</si>
  <si>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</si>
  <si>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</si>
  <si>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</si>
  <si>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</si>
  <si>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</si>
  <si>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</si>
  <si>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</si>
  <si>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</si>
  <si>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</si>
  <si>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</si>
  <si>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</si>
  <si>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</si>
  <si>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</si>
  <si>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</si>
  <si>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</si>
  <si>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</si>
  <si>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</si>
  <si>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</si>
  <si>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</si>
  <si>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</si>
  <si>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</si>
  <si>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</si>
  <si>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</si>
  <si>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</si>
  <si>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</si>
  <si>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</si>
  <si>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</si>
  <si>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</si>
  <si>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</si>
  <si>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</si>
  <si>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</si>
  <si>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</si>
  <si>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</si>
  <si>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</si>
  <si>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</si>
  <si>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</si>
  <si>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</si>
  <si>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</si>
  <si>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</si>
  <si>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</si>
  <si>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</si>
  <si>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</si>
  <si>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</si>
  <si>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</si>
  <si>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</si>
  <si>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</si>
  <si>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</si>
  <si>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</si>
  <si>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</si>
  <si>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</si>
  <si>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</si>
  <si>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</si>
  <si>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</si>
  <si>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</si>
  <si>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</si>
  <si>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</si>
  <si>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</si>
  <si>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</si>
  <si>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</si>
  <si>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</si>
  <si>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</si>
  <si>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</si>
  <si>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</si>
  <si>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</si>
  <si>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</si>
  <si>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</si>
  <si>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</si>
  <si>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</si>
  <si>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</si>
  <si>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</si>
  <si>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</si>
  <si>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</si>
  <si>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</si>
  <si>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</si>
  <si>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</si>
  <si>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</si>
  <si>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</si>
  <si>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</si>
  <si>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</si>
  <si>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</si>
  <si>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</si>
  <si>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</si>
  <si>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</si>
  <si>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</si>
  <si>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</si>
  <si>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</si>
  <si>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</si>
  <si>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</si>
  <si>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</si>
  <si>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</si>
  <si>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</si>
  <si>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</si>
  <si>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</si>
  <si>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</si>
  <si>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</si>
  <si>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</si>
  <si>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</si>
  <si>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</si>
  <si>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</si>
  <si>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</si>
  <si>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</si>
  <si>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</si>
  <si>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</si>
  <si>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</si>
  <si>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</si>
  <si>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</si>
  <si>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</si>
  <si>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</si>
  <si>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</si>
  <si>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</si>
  <si>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</si>
  <si>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</si>
  <si>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</si>
  <si>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</si>
  <si>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</si>
  <si>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</si>
  <si>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</si>
  <si>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</si>
  <si>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</si>
  <si>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</si>
  <si>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</si>
  <si>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</si>
  <si>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</si>
  <si>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</si>
  <si>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</si>
  <si>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</si>
  <si>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</si>
  <si>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</si>
  <si>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</si>
  <si>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</si>
  <si>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</si>
  <si>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</si>
  <si>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</si>
  <si>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</si>
  <si>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</si>
  <si>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</si>
  <si>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</si>
  <si>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</si>
  <si>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</si>
  <si>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</si>
  <si>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</si>
  <si>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</si>
  <si>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</si>
  <si>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</si>
  <si>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</si>
  <si>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</si>
  <si>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</si>
  <si>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</si>
  <si>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</si>
  <si>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</si>
  <si>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</si>
  <si>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</si>
  <si>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</si>
  <si>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</si>
  <si>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</si>
  <si>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</si>
  <si>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</si>
  <si>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</si>
  <si>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</si>
  <si>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</si>
  <si>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</si>
  <si>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</si>
  <si>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</si>
  <si>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</si>
  <si>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</si>
  <si>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</si>
  <si>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</si>
  <si>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</si>
  <si>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</si>
  <si>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</si>
  <si>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</si>
  <si>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</si>
  <si>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</si>
  <si>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</si>
  <si>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</si>
  <si>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</si>
  <si>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</si>
  <si>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</si>
  <si>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</si>
  <si>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</si>
  <si>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</si>
  <si>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</si>
  <si>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</si>
  <si>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</si>
  <si>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</si>
  <si>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</si>
  <si>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</si>
  <si>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</si>
  <si>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</si>
  <si>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</si>
  <si>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</si>
  <si>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</si>
  <si>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</si>
  <si>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</si>
  <si>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</si>
  <si>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</si>
  <si>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</si>
  <si>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</si>
  <si>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</si>
  <si>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</si>
  <si>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</si>
  <si>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</si>
  <si>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</si>
  <si>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</si>
  <si>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</si>
  <si>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</si>
  <si>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</si>
  <si>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</si>
  <si>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</si>
  <si>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</si>
  <si>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</si>
  <si>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</si>
  <si>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</si>
  <si>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</si>
  <si>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</si>
  <si>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</si>
  <si>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</si>
  <si>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</si>
  <si>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</si>
  <si>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</si>
  <si>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</si>
  <si>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</si>
  <si>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</si>
  <si>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</si>
  <si>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</si>
  <si>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</si>
  <si>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</si>
  <si>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</si>
  <si>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</si>
  <si>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</si>
  <si>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</si>
  <si>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</si>
  <si>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</si>
  <si>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</si>
  <si>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</si>
  <si>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</si>
  <si>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</si>
  <si>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</si>
  <si>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</si>
  <si>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</si>
  <si>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</si>
  <si>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</si>
  <si>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</si>
  <si>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</si>
  <si>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</si>
  <si>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</si>
  <si>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</si>
  <si>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</si>
  <si>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</si>
  <si>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</si>
  <si>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</si>
  <si>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</si>
  <si>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</si>
  <si>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</si>
  <si>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</si>
  <si>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</si>
  <si>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</si>
  <si>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</si>
  <si>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</si>
  <si>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</si>
  <si>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</si>
  <si>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</si>
  <si>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</si>
  <si>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</si>
  <si>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</si>
  <si>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</si>
  <si>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</si>
  <si>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</si>
  <si>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</si>
  <si>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</si>
  <si>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</si>
  <si>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</si>
  <si>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</si>
  <si>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</si>
  <si>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</si>
  <si>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</si>
  <si>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</si>
  <si>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</si>
  <si>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</si>
  <si>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</si>
  <si>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</si>
  <si>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</si>
  <si>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</si>
  <si>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</si>
  <si>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</si>
  <si>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</si>
  <si>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</si>
  <si>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</si>
  <si>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</si>
  <si>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</si>
  <si>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</si>
  <si>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</si>
  <si>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</si>
  <si>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</si>
  <si>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</si>
  <si>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</si>
  <si>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</si>
  <si>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</si>
  <si>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</si>
  <si>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</si>
  <si>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</si>
  <si>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</si>
  <si>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</si>
  <si>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</si>
  <si>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</si>
  <si>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</si>
  <si>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</si>
  <si>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</si>
  <si>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</si>
  <si>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</si>
  <si>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</si>
  <si>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</si>
  <si>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</si>
  <si>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</si>
  <si>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</si>
  <si>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</si>
  <si>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</si>
  <si>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</si>
  <si>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</si>
  <si>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</si>
  <si>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</si>
  <si>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</si>
  <si>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</si>
  <si>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</si>
  <si>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</si>
  <si>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</si>
  <si>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</si>
  <si>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</si>
  <si>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</si>
  <si>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</si>
  <si>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</si>
  <si>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</si>
  <si>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</si>
  <si>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</si>
  <si>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</si>
  <si>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</si>
  <si>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</si>
  <si>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</si>
  <si>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</si>
  <si>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</si>
  <si>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</si>
  <si>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</si>
  <si>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</si>
  <si>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</si>
  <si>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</si>
  <si>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</si>
  <si>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</si>
  <si>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</si>
  <si>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</si>
  <si>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</si>
  <si>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</si>
  <si>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</si>
  <si>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</si>
  <si>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</si>
  <si>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</si>
  <si>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</si>
  <si>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</si>
  <si>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</si>
  <si>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</si>
  <si>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</si>
  <si>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</si>
  <si>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</si>
  <si>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</si>
  <si>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</si>
  <si>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</si>
  <si>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</si>
  <si>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</si>
  <si>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</si>
  <si>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</si>
  <si>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</si>
  <si>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</si>
  <si>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</si>
  <si>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</si>
  <si>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</si>
  <si>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</si>
  <si>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</si>
  <si>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</si>
  <si>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</si>
  <si>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</si>
  <si>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</si>
  <si>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</si>
  <si>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</si>
  <si>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</si>
  <si>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</si>
  <si>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</si>
  <si>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</si>
  <si>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</si>
  <si>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</si>
  <si>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</si>
  <si>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</si>
  <si>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</si>
  <si>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</si>
  <si>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</si>
  <si>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</si>
  <si>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</si>
  <si>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</si>
  <si>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</si>
  <si>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</si>
  <si>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</si>
  <si>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</si>
  <si>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</si>
  <si>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</si>
  <si>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</si>
  <si>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</si>
  <si>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</si>
  <si>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</si>
  <si>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</si>
  <si>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</si>
  <si>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</si>
  <si>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</si>
  <si>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</si>
  <si>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</si>
  <si>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</si>
  <si>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</si>
  <si>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</si>
  <si>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</si>
  <si>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</si>
  <si>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</si>
  <si>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</si>
  <si>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</si>
  <si>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</si>
  <si>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</si>
  <si>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</si>
  <si>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</si>
  <si>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</si>
  <si>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</si>
  <si>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</si>
  <si>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</si>
  <si>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</si>
  <si>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</si>
  <si>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</si>
  <si>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</si>
  <si>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</si>
  <si>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</si>
  <si>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</si>
  <si>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</si>
  <si>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</si>
  <si>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</si>
  <si>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</si>
  <si>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</si>
  <si>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</si>
  <si>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</si>
  <si>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</si>
  <si>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</si>
  <si>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</si>
  <si>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</si>
  <si>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</si>
  <si>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</si>
  <si>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</si>
  <si>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</si>
  <si>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</si>
  <si>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</si>
  <si>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</si>
  <si>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</si>
  <si>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</si>
  <si>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</si>
  <si>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</si>
  <si>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</si>
  <si>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</si>
  <si>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</si>
  <si>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</si>
  <si>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</si>
  <si>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</si>
  <si>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</si>
  <si>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</si>
  <si>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</si>
  <si>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</si>
  <si>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</si>
  <si>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</si>
  <si>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</si>
  <si>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</si>
  <si>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</si>
  <si>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</si>
  <si>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</si>
  <si>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</si>
  <si>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</si>
  <si>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</si>
  <si>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</si>
  <si>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</si>
  <si>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</si>
  <si>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</si>
  <si>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</si>
  <si>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</si>
  <si>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</si>
  <si>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</si>
  <si>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</si>
  <si>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</si>
  <si>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</si>
  <si>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</si>
  <si>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</si>
  <si>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</si>
  <si>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</si>
  <si>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</si>
  <si>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</si>
  <si>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</si>
  <si>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</si>
  <si>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</si>
  <si>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</si>
  <si>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</si>
  <si>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</si>
  <si>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</si>
  <si>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</si>
  <si>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</si>
  <si>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</si>
  <si>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</si>
  <si>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</si>
  <si>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</si>
  <si>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</si>
  <si>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</si>
  <si>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</si>
  <si>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</si>
  <si>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</si>
  <si>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</si>
  <si>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</si>
  <si>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</si>
  <si>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</si>
  <si>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</si>
  <si>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</si>
  <si>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</si>
  <si>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</si>
  <si>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</si>
  <si>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</si>
  <si>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</si>
  <si>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</si>
  <si>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</si>
  <si>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</si>
  <si>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</si>
  <si>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</si>
  <si>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</si>
  <si>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</si>
  <si>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</si>
  <si>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</si>
  <si>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</si>
  <si>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</si>
  <si>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</si>
  <si>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</si>
  <si>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</si>
  <si>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</si>
  <si>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</si>
  <si>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</si>
  <si>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</si>
  <si>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</si>
  <si>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</si>
  <si>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</si>
  <si>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</si>
  <si>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</si>
  <si>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</si>
  <si>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</si>
  <si>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</si>
  <si>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</si>
  <si>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</si>
  <si>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</si>
  <si>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</si>
  <si>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</si>
  <si>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</si>
  <si>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</si>
  <si>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</si>
  <si>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</si>
  <si>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</si>
  <si>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</si>
  <si>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</si>
  <si>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</si>
  <si>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</si>
  <si>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</si>
  <si>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</si>
  <si>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</si>
  <si>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</si>
  <si>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</si>
  <si>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</si>
  <si>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</si>
  <si>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</si>
  <si>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</si>
  <si>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</si>
  <si>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</si>
  <si>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</si>
  <si>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</si>
  <si>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</si>
  <si>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</si>
  <si>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</si>
  <si>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</si>
  <si>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</si>
  <si>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</si>
  <si>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</si>
  <si>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</si>
  <si>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</si>
  <si>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</si>
  <si>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</si>
  <si>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</si>
  <si>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</si>
  <si>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</si>
  <si>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</si>
  <si>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</si>
  <si>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</si>
  <si>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</si>
  <si>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</si>
  <si>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</si>
  <si>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</si>
  <si>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</si>
  <si>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</si>
  <si>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</si>
  <si>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</si>
  <si>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</si>
  <si>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</si>
  <si>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</si>
  <si>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</si>
  <si>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</si>
  <si>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</si>
  <si>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</si>
  <si>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</si>
  <si>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</si>
  <si>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</si>
  <si>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</si>
  <si>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</si>
  <si>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</si>
  <si>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</si>
  <si>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</si>
  <si>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</si>
  <si>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</si>
  <si>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</si>
  <si>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</si>
  <si>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</si>
  <si>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</si>
  <si>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</si>
  <si>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</si>
  <si>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</si>
  <si>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</si>
  <si>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</si>
  <si>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</si>
  <si>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</si>
  <si>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</si>
  <si>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</si>
  <si>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</si>
  <si>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</si>
  <si>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</si>
  <si>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</si>
  <si>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</si>
  <si>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</si>
  <si>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</si>
  <si>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</si>
  <si>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</si>
  <si>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</si>
  <si>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</si>
  <si>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</si>
  <si>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</si>
  <si>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</si>
  <si>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</si>
  <si>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</si>
  <si>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</si>
  <si>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</si>
  <si>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</si>
  <si>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</si>
  <si>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</si>
  <si>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</si>
  <si>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</si>
  <si>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</si>
  <si>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</si>
  <si>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</si>
  <si>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</si>
  <si>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</si>
  <si>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</si>
  <si>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</si>
  <si>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</si>
  <si>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</si>
  <si>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</si>
  <si>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</si>
  <si>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</si>
  <si>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</si>
  <si>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</si>
  <si>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</si>
  <si>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</si>
  <si>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</si>
  <si>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</si>
  <si>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</si>
  <si>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</si>
  <si>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</si>
  <si>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</si>
  <si>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</si>
  <si>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</si>
  <si>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</si>
  <si>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</si>
  <si>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</si>
  <si>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</si>
  <si>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</si>
  <si>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</si>
  <si>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</si>
  <si>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</si>
  <si>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</si>
  <si>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</si>
  <si>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</si>
  <si>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</si>
  <si>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</si>
  <si>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</si>
  <si>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</si>
  <si>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</si>
  <si>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</si>
  <si>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</si>
  <si>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</si>
  <si>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</si>
  <si>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</si>
  <si>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</si>
  <si>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</si>
  <si>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</si>
  <si>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</si>
  <si>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</si>
  <si>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</si>
  <si>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</si>
  <si>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</si>
  <si>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</si>
  <si>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</si>
  <si>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</si>
  <si>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</si>
  <si>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</si>
  <si>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</si>
  <si>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</si>
  <si>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</si>
  <si>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</si>
  <si>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</si>
  <si>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</si>
  <si>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</si>
  <si>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</si>
  <si>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</si>
  <si>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</si>
  <si>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</si>
  <si>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</si>
  <si>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</si>
  <si>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</si>
  <si>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</si>
  <si>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</si>
  <si>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</si>
  <si>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</si>
  <si>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</si>
  <si>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</si>
  <si>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</si>
  <si>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</si>
  <si>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</si>
  <si>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</si>
  <si>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</si>
  <si>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</si>
  <si>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</si>
  <si>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</si>
  <si>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</si>
  <si>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</si>
  <si>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</si>
  <si>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</si>
  <si>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</si>
  <si>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</si>
  <si>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</si>
  <si>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</si>
  <si>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</si>
  <si>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</si>
  <si>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</si>
  <si>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</si>
  <si>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</si>
  <si>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</si>
  <si>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</si>
  <si>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</si>
  <si>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</si>
  <si>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</si>
  <si>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</si>
  <si>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</si>
  <si>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</si>
  <si>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</si>
  <si>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</si>
  <si>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</si>
  <si>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</si>
  <si>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</si>
  <si>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</si>
  <si>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</si>
  <si>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</si>
  <si>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</si>
  <si>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</si>
  <si>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</si>
  <si>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</si>
  <si>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</si>
  <si>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</si>
  <si>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</si>
  <si>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</si>
  <si>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</si>
  <si>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</si>
  <si>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</si>
  <si>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</si>
  <si>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</si>
  <si>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</si>
  <si>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</si>
  <si>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</si>
  <si>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</si>
  <si>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</si>
  <si>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</si>
  <si>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</si>
  <si>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</si>
  <si>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</si>
  <si>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</si>
  <si>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</si>
  <si>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</si>
  <si>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</si>
  <si>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</si>
  <si>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</si>
  <si>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</si>
  <si>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</si>
  <si>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</si>
  <si>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</si>
  <si>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</si>
  <si>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</si>
  <si>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</si>
  <si>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</si>
  <si>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</si>
  <si>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</si>
  <si>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</si>
  <si>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</si>
  <si>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</si>
  <si>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</si>
  <si>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</si>
  <si>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</si>
  <si>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</si>
  <si>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</si>
  <si>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</si>
  <si>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</si>
  <si>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</si>
  <si>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</si>
  <si>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</si>
  <si>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</si>
  <si>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</si>
  <si>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</si>
  <si>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</si>
  <si>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</si>
  <si>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</si>
  <si>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</si>
  <si>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</si>
  <si>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</si>
  <si>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</si>
  <si>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</si>
  <si>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</si>
  <si>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</si>
  <si>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</si>
  <si>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</si>
  <si>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</si>
  <si>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</si>
  <si>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</si>
  <si>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</si>
  <si>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</si>
  <si>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</si>
  <si>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</si>
  <si>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</si>
  <si>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</si>
  <si>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</si>
  <si>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</si>
  <si>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</si>
  <si>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</si>
  <si>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</si>
  <si>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</si>
  <si>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</si>
  <si>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</si>
  <si>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</si>
  <si>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</si>
  <si>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</si>
  <si>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</si>
  <si>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</si>
  <si>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</si>
  <si>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</si>
  <si>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</si>
  <si>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</si>
  <si>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</si>
  <si>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</si>
  <si>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</si>
  <si>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</si>
  <si>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</si>
  <si>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</si>
  <si>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</si>
  <si>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</si>
  <si>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</si>
  <si>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</si>
  <si>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</si>
  <si>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</si>
  <si>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</si>
  <si>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</si>
  <si>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</si>
  <si>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</si>
  <si>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</si>
  <si>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</si>
  <si>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</si>
  <si>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</si>
  <si>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</si>
  <si>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</si>
  <si>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</si>
  <si>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</si>
  <si>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</si>
  <si>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</si>
  <si>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</si>
  <si>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</si>
  <si>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</si>
  <si>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</si>
  <si>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</si>
  <si>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</si>
  <si>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</si>
  <si>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</si>
  <si>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</si>
  <si>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</si>
  <si>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</si>
  <si>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</si>
  <si>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</si>
  <si>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</si>
  <si>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</si>
  <si>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</si>
  <si>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</si>
  <si>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</si>
  <si>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</si>
  <si>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</si>
  <si>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</si>
  <si>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</si>
  <si>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</si>
  <si>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</si>
  <si>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</si>
  <si>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</si>
  <si>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</si>
  <si>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</si>
  <si>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</si>
  <si>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</si>
  <si>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</si>
  <si>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</si>
  <si>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</si>
  <si>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</si>
  <si>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</si>
  <si>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</si>
  <si>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</si>
  <si>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</si>
  <si>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</si>
  <si>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</si>
  <si>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</si>
  <si>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</si>
  <si>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</si>
  <si>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</si>
  <si>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</si>
  <si>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</si>
  <si>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</si>
  <si>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</si>
  <si>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</si>
  <si>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</si>
  <si>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</si>
  <si>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</si>
  <si>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</si>
  <si>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</si>
  <si>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</si>
  <si>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</si>
  <si>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</si>
  <si>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</si>
  <si>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</si>
  <si>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</si>
  <si>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</si>
  <si>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</si>
  <si>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</si>
  <si>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</si>
  <si>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</si>
  <si>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</si>
  <si>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</si>
  <si>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</si>
  <si>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</si>
  <si>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</si>
  <si>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</si>
  <si>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</si>
  <si>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</si>
  <si>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</si>
  <si>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</si>
  <si>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</si>
  <si>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</si>
  <si>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</si>
  <si>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</si>
  <si>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</si>
  <si>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</si>
  <si>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</si>
  <si>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</si>
  <si>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</si>
  <si>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</si>
  <si>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</si>
  <si>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</si>
  <si>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</si>
  <si>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</si>
  <si>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</si>
  <si>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</si>
  <si>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</si>
  <si>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</si>
  <si>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</si>
  <si>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</si>
  <si>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</si>
  <si>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</si>
  <si>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</si>
  <si>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</si>
  <si>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</si>
  <si>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</si>
  <si>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</si>
  <si>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</si>
  <si>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</si>
  <si>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</si>
  <si>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</si>
  <si>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</si>
  <si>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</si>
  <si>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</si>
  <si>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</si>
  <si>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</si>
  <si>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</si>
  <si>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</si>
  <si>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</si>
  <si>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</si>
  <si>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</si>
  <si>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</si>
  <si>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</si>
  <si>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</si>
  <si>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</si>
  <si>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</si>
  <si>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</si>
  <si>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</si>
  <si>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</si>
  <si>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</si>
  <si>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</si>
  <si>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</si>
  <si>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</si>
  <si>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</si>
  <si>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</si>
  <si>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</si>
  <si>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</si>
  <si>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</si>
  <si>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</si>
  <si>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</si>
  <si>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</si>
  <si>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</si>
  <si>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</si>
  <si>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</si>
  <si>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</si>
  <si>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</si>
  <si>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</si>
  <si>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</si>
  <si>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</si>
  <si>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</si>
  <si>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</si>
  <si>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</si>
  <si>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</si>
  <si>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</si>
  <si>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</si>
  <si>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</si>
  <si>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</si>
  <si>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</si>
  <si>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</si>
  <si>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</si>
  <si>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</si>
  <si>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</si>
  <si>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</si>
  <si>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</si>
  <si>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</si>
  <si>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</si>
  <si>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</si>
  <si>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</si>
  <si>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</si>
  <si>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</si>
  <si>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</si>
  <si>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</si>
  <si>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</si>
  <si>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</si>
  <si>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</si>
  <si>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</si>
  <si>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</si>
  <si>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</si>
  <si>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</si>
  <si>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</si>
  <si>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</si>
  <si>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</si>
  <si>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</si>
  <si>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</si>
  <si>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</si>
  <si>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</si>
  <si>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</si>
  <si>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</si>
  <si>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</si>
  <si>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</si>
  <si>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</si>
  <si>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</si>
  <si>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</si>
  <si>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</si>
  <si>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</si>
  <si>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</si>
  <si>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</si>
  <si>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</si>
  <si>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</si>
  <si>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</si>
  <si>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</si>
  <si>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</si>
  <si>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</si>
  <si>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</si>
  <si>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</si>
  <si>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</si>
  <si>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</si>
  <si>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</si>
  <si>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</si>
  <si>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</si>
  <si>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</si>
  <si>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</si>
  <si>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</si>
  <si>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</si>
  <si>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</si>
  <si>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</si>
  <si>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</si>
  <si>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</si>
  <si>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</si>
  <si>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</si>
  <si>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</si>
  <si>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</si>
  <si>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</si>
  <si>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</si>
  <si>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</si>
  <si>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</si>
  <si>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</si>
  <si>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</si>
  <si>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</si>
  <si>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</si>
  <si>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</si>
  <si>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</si>
  <si>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</si>
  <si>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</si>
  <si>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</si>
  <si>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</si>
  <si>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</si>
  <si>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</si>
  <si>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</si>
  <si>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</si>
  <si>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</si>
  <si>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</si>
  <si>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</si>
  <si>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</si>
  <si>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</si>
  <si>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</si>
  <si>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</si>
  <si>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</si>
  <si>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</si>
  <si>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</si>
  <si>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</si>
  <si>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</si>
  <si>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</si>
  <si>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</si>
  <si>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</si>
  <si>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</si>
  <si>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</si>
  <si>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</si>
  <si>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</si>
  <si>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</si>
  <si>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</si>
  <si>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</si>
  <si>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</si>
  <si>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</si>
  <si>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</si>
  <si>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</si>
  <si>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</si>
  <si>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</si>
  <si>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</si>
  <si>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</si>
  <si>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</si>
  <si>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</si>
  <si>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</si>
  <si>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</si>
  <si>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</si>
  <si>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</si>
  <si>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</si>
  <si>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</si>
  <si>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</si>
  <si>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</si>
  <si>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</si>
  <si>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</si>
  <si>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</si>
  <si>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</si>
  <si>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</si>
  <si>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</si>
  <si>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</si>
  <si>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</si>
  <si>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</si>
  <si>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</si>
  <si>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</si>
  <si>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</si>
  <si>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</si>
  <si>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</si>
  <si>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</si>
  <si>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</si>
  <si>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</si>
  <si>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</si>
  <si>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</si>
  <si>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</si>
  <si>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</si>
  <si>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</si>
  <si>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</si>
  <si>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</si>
  <si>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</si>
  <si>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</si>
  <si>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</si>
  <si>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</si>
  <si>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</si>
  <si>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</si>
  <si>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</si>
  <si>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</si>
  <si>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</si>
  <si>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</si>
  <si>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</si>
  <si>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</si>
  <si>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</si>
  <si>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</si>
  <si>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</si>
  <si>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</si>
  <si>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</si>
  <si>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</si>
  <si>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</si>
  <si>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</si>
  <si>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</si>
  <si>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</si>
  <si>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</si>
  <si>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</si>
  <si>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</si>
  <si>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</si>
  <si>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</si>
  <si>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</si>
  <si>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</si>
  <si>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</si>
  <si>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</si>
  <si>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</si>
  <si>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</si>
  <si>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</si>
  <si>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</si>
  <si>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</si>
  <si>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</si>
  <si>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</si>
  <si>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</si>
  <si>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</si>
  <si>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</si>
  <si>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</si>
  <si>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</si>
  <si>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</si>
  <si>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</si>
  <si>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</si>
  <si>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</si>
  <si>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</si>
  <si>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</si>
  <si>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</si>
  <si>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</si>
  <si>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</si>
  <si>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</si>
  <si>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</si>
  <si>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</si>
  <si>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</si>
  <si>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</si>
  <si>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</si>
  <si>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</si>
  <si>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</si>
  <si>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</si>
  <si>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</si>
  <si>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</si>
  <si>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</si>
  <si>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</si>
  <si>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</si>
  <si>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</si>
  <si>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</si>
  <si>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</si>
  <si>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</si>
  <si>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</si>
  <si>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</si>
  <si>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</si>
  <si>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</si>
  <si>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</si>
  <si>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</si>
  <si>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</si>
  <si>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</si>
  <si>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</si>
  <si>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</si>
  <si>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</si>
  <si>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</si>
  <si>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</si>
  <si>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</si>
  <si>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</si>
  <si>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</si>
  <si>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</si>
  <si>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</si>
  <si>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</si>
  <si>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</si>
  <si>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</si>
  <si>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</si>
  <si>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</si>
  <si>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</si>
  <si>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</si>
  <si>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</si>
  <si>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</si>
  <si>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</si>
  <si>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</si>
  <si>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</si>
  <si>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</si>
  <si>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</si>
  <si>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</si>
  <si>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</si>
  <si>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</si>
  <si>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</si>
  <si>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</si>
  <si>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</si>
  <si>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</si>
  <si>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</si>
  <si>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</si>
  <si>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</si>
  <si>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</si>
  <si>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</si>
  <si>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</si>
  <si>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</si>
  <si>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</si>
  <si>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</si>
  <si>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</si>
  <si>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</si>
  <si>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</si>
  <si>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</si>
  <si>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</si>
  <si>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</si>
  <si>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</si>
  <si>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</si>
  <si>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</si>
  <si>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</si>
  <si>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</si>
  <si>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</si>
  <si>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</si>
  <si>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</si>
  <si>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</si>
  <si>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</si>
  <si>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</si>
  <si>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</si>
  <si>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</si>
  <si>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</si>
  <si>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</si>
  <si>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</si>
  <si>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</si>
  <si>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</si>
  <si>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</si>
  <si>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</si>
  <si>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</si>
  <si>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</si>
  <si>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</si>
  <si>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</si>
  <si>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</si>
  <si>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</si>
  <si>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</si>
  <si>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</si>
  <si>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</si>
  <si>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</si>
  <si>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</si>
  <si>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</si>
  <si>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</si>
  <si>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</si>
  <si>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</si>
  <si>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</si>
  <si>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</si>
  <si>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</si>
  <si>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</si>
  <si>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</si>
  <si>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</si>
  <si>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</si>
  <si>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</si>
  <si>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</si>
  <si>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</si>
  <si>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</si>
  <si>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</si>
  <si>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</si>
  <si>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</si>
  <si>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</si>
  <si>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</si>
  <si>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</si>
  <si>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</si>
  <si>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</si>
  <si>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</si>
  <si>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</si>
  <si>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</si>
  <si>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</si>
  <si>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</si>
  <si>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</si>
  <si>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</si>
  <si>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</si>
  <si>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</si>
  <si>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</si>
  <si>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</si>
  <si>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</si>
  <si>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</si>
  <si>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</si>
  <si>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</si>
  <si>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</si>
  <si>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</si>
  <si>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</si>
  <si>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</si>
  <si>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</si>
  <si>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</si>
  <si>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</si>
  <si>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</si>
  <si>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</si>
  <si>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</si>
  <si>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</si>
  <si>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</si>
  <si>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</si>
  <si>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</si>
  <si>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</si>
  <si>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</si>
  <si>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</si>
  <si>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</si>
  <si>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</si>
  <si>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</si>
  <si>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</si>
  <si>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</si>
  <si>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</si>
  <si>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</si>
  <si>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</si>
  <si>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</si>
  <si>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</si>
  <si>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</si>
  <si>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</si>
  <si>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</si>
  <si>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</si>
  <si>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</si>
  <si>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</si>
  <si>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</si>
  <si>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</si>
  <si>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</si>
  <si>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</si>
  <si>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</si>
  <si>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</si>
  <si>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</si>
  <si>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</si>
  <si>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</si>
  <si>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</si>
  <si>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</si>
  <si>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</si>
  <si>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</si>
  <si>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</si>
  <si>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</si>
  <si>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</si>
  <si>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</si>
  <si>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</si>
  <si>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</si>
  <si>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</si>
  <si>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</si>
  <si>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</si>
  <si>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</si>
  <si>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</si>
  <si>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</si>
  <si>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</si>
  <si>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</si>
  <si>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</si>
  <si>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</si>
  <si>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</si>
  <si>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</si>
  <si>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</si>
  <si>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</si>
  <si>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</si>
  <si>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</si>
  <si>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</si>
  <si>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</si>
  <si>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</si>
  <si>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</si>
  <si>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</si>
  <si>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</si>
  <si>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</si>
  <si>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</si>
  <si>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</si>
  <si>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</si>
  <si>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</si>
  <si>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</si>
  <si>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</si>
  <si>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</si>
  <si>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</si>
  <si>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</si>
  <si>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</si>
  <si>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</si>
  <si>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</si>
  <si>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</si>
  <si>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</si>
  <si>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</si>
  <si>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</si>
  <si>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</si>
  <si>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</si>
  <si>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</si>
  <si>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</si>
  <si>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</si>
  <si>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</si>
  <si>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</si>
  <si>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</si>
  <si>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</si>
  <si>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</si>
  <si>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</si>
  <si>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</si>
  <si>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</si>
  <si>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</si>
  <si>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</si>
  <si>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</si>
  <si>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</si>
  <si>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</si>
  <si>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</si>
  <si>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</si>
  <si>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</si>
  <si>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</si>
  <si>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</si>
  <si>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</si>
  <si>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</si>
  <si>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</si>
  <si>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</si>
  <si>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</si>
  <si>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</si>
  <si>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</si>
  <si>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</si>
  <si>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</si>
  <si>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</si>
  <si>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</si>
  <si>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</si>
  <si>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</si>
  <si>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</si>
  <si>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</si>
  <si>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</si>
  <si>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</si>
  <si>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</si>
  <si>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</si>
  <si>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</si>
  <si>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</si>
  <si>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</si>
  <si>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</si>
  <si>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</si>
  <si>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</si>
  <si>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</si>
  <si>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</si>
  <si>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</si>
  <si>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</si>
  <si>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</si>
  <si>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</si>
  <si>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</si>
  <si>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</si>
  <si>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</si>
  <si>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</si>
  <si>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</si>
  <si>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</si>
  <si>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</si>
  <si>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</si>
  <si>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</si>
  <si>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</si>
  <si>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</si>
  <si>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</si>
  <si>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</si>
  <si>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</si>
  <si>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</si>
  <si>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</si>
  <si>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</si>
  <si>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</si>
  <si>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</si>
  <si>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</si>
  <si>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</si>
  <si>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</si>
  <si>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</si>
  <si>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</si>
  <si>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</si>
  <si>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</si>
  <si>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</si>
  <si>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</si>
  <si>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</si>
  <si>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</si>
  <si>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</si>
  <si>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</si>
  <si>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</si>
  <si>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</si>
  <si>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</si>
  <si>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</si>
  <si>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</si>
  <si>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</si>
  <si>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</si>
  <si>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</si>
  <si>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</si>
  <si>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</si>
  <si>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</si>
  <si>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</si>
  <si>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</si>
  <si>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</si>
  <si>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</si>
  <si>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</si>
  <si>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</si>
  <si>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</si>
  <si>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</si>
  <si>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</si>
  <si>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</si>
  <si>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</si>
  <si>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</si>
  <si>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</si>
  <si>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</si>
  <si>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</si>
  <si>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</si>
  <si>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</si>
  <si>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</si>
  <si>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</si>
  <si>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</si>
  <si>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</si>
  <si>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</si>
  <si>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</si>
  <si>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</si>
  <si>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</si>
  <si>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</si>
  <si>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</si>
  <si>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</si>
  <si>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</si>
  <si>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</si>
  <si>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</si>
  <si>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</si>
  <si>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</si>
  <si>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</si>
  <si>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</si>
  <si>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</si>
  <si>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</si>
  <si>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</si>
  <si>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</si>
  <si>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</si>
  <si>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</si>
  <si>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</si>
  <si>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</si>
  <si>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</si>
  <si>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</si>
  <si>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</si>
  <si>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</si>
  <si>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</si>
  <si>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</si>
  <si>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</si>
  <si>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</si>
  <si>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</si>
  <si>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</si>
  <si>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</si>
  <si>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</si>
  <si>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</si>
  <si>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</si>
  <si>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</si>
  <si>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</si>
  <si>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</si>
  <si>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</si>
  <si>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</si>
  <si>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</si>
  <si>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</si>
  <si>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</si>
  <si>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</si>
  <si>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</si>
  <si>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</si>
  <si>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</si>
  <si>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</si>
  <si>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</si>
  <si>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</si>
  <si>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</si>
  <si>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</si>
  <si>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</si>
  <si>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</si>
  <si>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</si>
  <si>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</si>
  <si>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</si>
  <si>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</si>
  <si>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</si>
  <si>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</si>
  <si>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</si>
  <si>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</si>
  <si>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</si>
  <si>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</si>
  <si>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</si>
  <si>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</si>
  <si>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</si>
  <si>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</si>
  <si>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</si>
  <si>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</si>
  <si>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</si>
  <si>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</si>
  <si>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</si>
  <si>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</si>
  <si>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</si>
  <si>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</si>
  <si>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</si>
  <si>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</si>
  <si>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</si>
  <si>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</si>
  <si>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</si>
  <si>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</si>
  <si>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</si>
  <si>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</si>
  <si>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</si>
  <si>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</si>
  <si>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</si>
  <si>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</si>
  <si>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</si>
  <si>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</si>
  <si>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</si>
  <si>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</si>
  <si>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</si>
  <si>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</si>
  <si>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</si>
  <si>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</si>
  <si>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</si>
  <si>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</si>
  <si>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</si>
  <si>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</si>
  <si>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</si>
  <si>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</si>
  <si>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</si>
  <si>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</si>
  <si>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</si>
  <si>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</si>
  <si>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</si>
  <si>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</si>
  <si>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</si>
  <si>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</si>
  <si>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</si>
  <si>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</si>
  <si>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</si>
  <si>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</si>
  <si>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</si>
  <si>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</si>
  <si>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</si>
  <si>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</si>
  <si>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</si>
  <si>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</si>
  <si>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</si>
  <si>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</si>
  <si>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</si>
  <si>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</si>
  <si>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</si>
  <si>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</si>
  <si>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</si>
  <si>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</si>
  <si>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</si>
  <si>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</si>
  <si>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</si>
  <si>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</si>
  <si>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</si>
  <si>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</si>
  <si>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</si>
  <si>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</si>
  <si>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</si>
  <si>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</si>
  <si>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</si>
  <si>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</si>
  <si>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</si>
  <si>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</si>
  <si>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</si>
  <si>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</si>
  <si>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</si>
  <si>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</si>
  <si>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</si>
  <si>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</si>
  <si>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</si>
  <si>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</si>
  <si>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</si>
  <si>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</si>
  <si>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</si>
  <si>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</si>
  <si>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</si>
  <si>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</si>
  <si>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</si>
  <si>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</si>
  <si>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</si>
  <si>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</si>
  <si>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</si>
  <si>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</si>
  <si>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</si>
  <si>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</si>
  <si>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</si>
  <si>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</si>
  <si>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</si>
  <si>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</si>
  <si>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</si>
  <si>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</si>
  <si>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</si>
  <si>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</si>
  <si>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</si>
  <si>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</si>
  <si>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</si>
  <si>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</si>
  <si>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</si>
  <si>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</si>
  <si>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</si>
  <si>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</si>
  <si>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</si>
  <si>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</si>
  <si>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</si>
  <si>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</si>
  <si>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</si>
  <si>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</si>
  <si>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</si>
  <si>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</si>
  <si>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</si>
  <si>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</si>
  <si>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</si>
  <si>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</si>
  <si>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</si>
  <si>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</si>
  <si>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</si>
  <si>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</si>
  <si>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</si>
  <si>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</si>
  <si>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</si>
  <si>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</si>
  <si>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</si>
  <si>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</si>
  <si>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</si>
  <si>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</si>
  <si>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</si>
  <si>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</si>
  <si>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</si>
  <si>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</si>
  <si>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</si>
  <si>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</si>
  <si>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</si>
  <si>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</si>
  <si>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</si>
  <si>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</si>
  <si>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</si>
  <si>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</si>
  <si>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</si>
  <si>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</si>
  <si>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</si>
  <si>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</si>
  <si>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</si>
  <si>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</si>
  <si>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</si>
  <si>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</si>
  <si>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</si>
  <si>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</si>
  <si>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</si>
  <si>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</si>
  <si>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</si>
  <si>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</si>
  <si>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</si>
  <si>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</si>
  <si>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</si>
  <si>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</si>
  <si>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</si>
  <si>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</si>
  <si>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</si>
  <si>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</si>
  <si>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</si>
  <si>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</si>
  <si>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</si>
  <si>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</si>
  <si>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</si>
  <si>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</si>
  <si>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</si>
  <si>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</si>
  <si>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</si>
  <si>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</si>
  <si>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</si>
  <si>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</si>
  <si>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</si>
  <si>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</si>
  <si>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</si>
  <si>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</si>
  <si>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</si>
  <si>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</si>
  <si>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</si>
  <si>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</si>
  <si>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</si>
  <si>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</si>
  <si>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</si>
  <si>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</si>
  <si>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</si>
  <si>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</si>
  <si>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</si>
  <si>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</si>
  <si>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</si>
  <si>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</si>
  <si>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</si>
  <si>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</si>
  <si>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</si>
  <si>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</si>
  <si>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</si>
  <si>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</si>
  <si>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</si>
  <si>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</si>
  <si>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</si>
  <si>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</si>
  <si>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</si>
  <si>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</si>
  <si>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</si>
  <si>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</si>
  <si>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</si>
  <si>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</si>
  <si>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</si>
  <si>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</si>
  <si>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</si>
  <si>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</si>
  <si>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</si>
  <si>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</si>
  <si>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</si>
  <si>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</si>
  <si>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</si>
  <si>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</si>
  <si>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</si>
  <si>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</si>
  <si>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</si>
  <si>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</si>
  <si>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</si>
  <si>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</si>
  <si>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</si>
  <si>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</si>
  <si>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</si>
  <si>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</si>
  <si>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</si>
  <si>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</si>
  <si>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</si>
  <si>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</si>
  <si>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</si>
  <si>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</si>
  <si>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</si>
  <si>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</si>
  <si>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</si>
  <si>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</si>
  <si>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</si>
  <si>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</si>
  <si>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</si>
  <si>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</si>
  <si>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</si>
  <si>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</si>
  <si>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</si>
  <si>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</si>
  <si>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</si>
  <si>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</si>
  <si>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</si>
  <si>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</si>
  <si>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</si>
  <si>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</si>
  <si>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</si>
  <si>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</si>
  <si>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</si>
  <si>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</si>
  <si>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</si>
  <si>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</si>
  <si>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</si>
  <si>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</si>
  <si>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</si>
  <si>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</si>
  <si>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</si>
  <si>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</si>
  <si>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</si>
  <si>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</si>
  <si>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</si>
  <si>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</si>
  <si>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</si>
  <si>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</si>
  <si>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</si>
  <si>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</si>
  <si>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</si>
  <si>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</si>
  <si>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</si>
  <si>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</si>
  <si>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</si>
  <si>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</si>
  <si>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</si>
  <si>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</si>
  <si>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</si>
  <si>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</si>
  <si>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</si>
  <si>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</si>
  <si>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</si>
  <si>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</si>
  <si>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</si>
  <si>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</si>
  <si>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</si>
  <si>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</si>
  <si>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</si>
  <si>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</si>
  <si>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</si>
  <si>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</si>
  <si>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</si>
  <si>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</si>
  <si>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</si>
  <si>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</si>
  <si>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</si>
  <si>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</si>
  <si>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</si>
  <si>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</si>
  <si>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</si>
  <si>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</si>
  <si>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</si>
  <si>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</si>
  <si>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</si>
  <si>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</si>
  <si>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</si>
  <si>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</si>
  <si>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</si>
  <si>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</si>
  <si>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</si>
  <si>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</si>
  <si>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</si>
  <si>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</si>
  <si>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</si>
  <si>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</si>
  <si>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</si>
  <si>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</si>
  <si>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</si>
  <si>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</si>
  <si>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</si>
  <si>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</si>
  <si>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</si>
  <si>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</si>
  <si>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</si>
  <si>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</si>
  <si>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</si>
  <si>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</si>
  <si>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</si>
  <si>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</si>
  <si>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</si>
  <si>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</si>
  <si>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</si>
  <si>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</si>
  <si>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</si>
  <si>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</si>
  <si>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</si>
  <si>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</si>
  <si>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</si>
  <si>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</si>
  <si>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</si>
  <si>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</si>
  <si>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</si>
  <si>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</si>
  <si>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</si>
  <si>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</si>
  <si>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</si>
  <si>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</si>
  <si>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</si>
  <si>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</si>
  <si>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</si>
  <si>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</si>
  <si>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</si>
  <si>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</si>
  <si>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</si>
  <si>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</si>
  <si>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</si>
  <si>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</si>
  <si>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</si>
  <si>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</si>
  <si>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</si>
  <si>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</si>
  <si>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</si>
  <si>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</si>
  <si>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</si>
  <si>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</si>
  <si>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</si>
  <si>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</si>
  <si>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</si>
  <si>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</si>
  <si>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</si>
  <si>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</si>
  <si>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</si>
  <si>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</si>
  <si>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</si>
  <si>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</si>
  <si>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</si>
  <si>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</si>
  <si>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</si>
  <si>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</si>
  <si>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</si>
  <si>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</si>
  <si>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</si>
  <si>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</si>
  <si>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</si>
  <si>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</si>
  <si>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</si>
  <si>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</si>
  <si>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</si>
  <si>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</si>
  <si>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</si>
  <si>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</si>
  <si>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</si>
  <si>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</si>
  <si>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</si>
  <si>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</si>
  <si>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</si>
  <si>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</si>
  <si>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</si>
  <si>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</si>
  <si>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</si>
  <si>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</si>
  <si>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</si>
  <si>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</si>
  <si>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</si>
  <si>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</si>
  <si>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</si>
  <si>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</si>
  <si>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</si>
  <si>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</si>
  <si>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</si>
  <si>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</si>
  <si>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</si>
  <si>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</si>
  <si>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</si>
  <si>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</si>
  <si>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</si>
  <si>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</si>
  <si>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</si>
  <si>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</si>
  <si>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</si>
  <si>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</si>
  <si>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</si>
  <si>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</si>
  <si>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</si>
  <si>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</si>
  <si>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</si>
  <si>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</si>
  <si>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</si>
  <si>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</si>
  <si>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</si>
  <si>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</si>
  <si>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</si>
  <si>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</si>
  <si>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</si>
  <si>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</si>
  <si>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</si>
  <si>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</si>
  <si>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</si>
  <si>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</si>
  <si>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</si>
  <si>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</si>
  <si>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</si>
  <si>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</si>
  <si>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</si>
  <si>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</si>
  <si>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</si>
  <si>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</si>
  <si>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</si>
  <si>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</si>
  <si>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</si>
  <si>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</si>
  <si>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</si>
  <si>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</si>
  <si>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</si>
  <si>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</si>
  <si>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</si>
  <si>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</si>
  <si>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</si>
  <si>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</si>
  <si>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</si>
  <si>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</si>
  <si>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</si>
  <si>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</si>
  <si>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</si>
  <si>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</si>
  <si>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</si>
  <si>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</si>
  <si>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</si>
  <si>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</si>
  <si>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</si>
  <si>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</si>
  <si>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</si>
  <si>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</si>
  <si>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</si>
  <si>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</si>
  <si>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</si>
  <si>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</si>
  <si>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</si>
  <si>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</si>
  <si>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</si>
  <si>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</si>
  <si>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</si>
  <si>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</si>
  <si>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</si>
  <si>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</si>
  <si>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</si>
  <si>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</si>
  <si>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</si>
  <si>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</si>
  <si>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</si>
  <si>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</si>
  <si>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</si>
  <si>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</si>
  <si>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</si>
  <si>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</si>
  <si>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</si>
  <si>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</si>
  <si>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</si>
  <si>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</si>
  <si>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</si>
  <si>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</si>
  <si>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</si>
  <si>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</si>
  <si>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</si>
  <si>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</si>
  <si>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</si>
  <si>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</si>
  <si>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</si>
  <si>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</si>
  <si>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</si>
  <si>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</si>
  <si>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</si>
  <si>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</si>
  <si>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</si>
  <si>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</si>
  <si>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</si>
  <si>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</si>
  <si>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</si>
  <si>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</si>
  <si>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</si>
  <si>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</si>
  <si>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</si>
  <si>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</si>
  <si>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</si>
  <si>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</si>
  <si>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</si>
  <si>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</si>
  <si>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</si>
  <si>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</si>
  <si>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</si>
  <si>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</si>
  <si>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</si>
  <si>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</si>
  <si>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</si>
  <si>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</si>
  <si>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</si>
  <si>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</si>
  <si>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</si>
  <si>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</si>
  <si>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</si>
  <si>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</si>
  <si>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</si>
  <si>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</si>
  <si>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</si>
  <si>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</si>
  <si>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</si>
  <si>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</si>
  <si>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</si>
  <si>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</si>
  <si>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</si>
  <si>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</si>
  <si>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</si>
  <si>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</si>
  <si>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</si>
  <si>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</si>
  <si>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</si>
  <si>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</si>
  <si>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</si>
  <si>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</si>
  <si>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</si>
  <si>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</si>
  <si>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</si>
  <si>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</si>
  <si>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</si>
  <si>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</si>
  <si>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</si>
  <si>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</si>
  <si>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</si>
  <si>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</si>
  <si>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</si>
  <si>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</si>
  <si>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</si>
  <si>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</si>
  <si>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</si>
  <si>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</si>
  <si>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</si>
  <si>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</si>
  <si>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</si>
  <si>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</si>
  <si>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</si>
  <si>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</si>
  <si>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</si>
  <si>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</si>
  <si>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</si>
  <si>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</si>
  <si>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</si>
  <si>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</si>
  <si>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</si>
  <si>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</si>
  <si>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</si>
  <si>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</si>
  <si>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</si>
  <si>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</si>
  <si>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</si>
  <si>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</si>
  <si>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</si>
  <si>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</si>
  <si>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</si>
  <si>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</si>
  <si>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</si>
  <si>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</si>
  <si>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</si>
  <si>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</si>
  <si>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</si>
  <si>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</si>
  <si>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</si>
  <si>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</si>
  <si>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</si>
  <si>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</si>
  <si>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</si>
  <si>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</si>
  <si>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</si>
  <si>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</si>
  <si>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</si>
  <si>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</si>
  <si>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</si>
  <si>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</si>
  <si>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</si>
  <si>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</si>
  <si>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</si>
  <si>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</si>
  <si>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</si>
  <si>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</si>
  <si>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</si>
  <si>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</si>
  <si>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</si>
  <si>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</si>
  <si>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</si>
  <si>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</si>
  <si>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</si>
  <si>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</si>
  <si>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</si>
  <si>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</si>
  <si>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</si>
  <si>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</si>
  <si>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</si>
  <si>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</si>
  <si>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</si>
  <si>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</si>
  <si>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</si>
  <si>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</si>
  <si>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</si>
  <si>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</si>
  <si>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</si>
  <si>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</si>
  <si>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</si>
  <si>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</si>
  <si>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</si>
  <si>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</si>
  <si>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</si>
  <si>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</si>
  <si>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</si>
  <si>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</si>
  <si>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</si>
  <si>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</si>
  <si>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</si>
  <si>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</si>
  <si>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</si>
  <si>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</si>
  <si>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</si>
  <si>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</si>
  <si>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</si>
  <si>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</si>
  <si>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</si>
  <si>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</si>
  <si>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</si>
  <si>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</si>
  <si>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</si>
  <si>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</si>
  <si>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</si>
  <si>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</si>
  <si>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</si>
  <si>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</si>
  <si>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</si>
  <si>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</si>
  <si>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</si>
  <si>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</si>
  <si>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</si>
  <si>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</si>
  <si>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</si>
  <si>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</si>
  <si>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</si>
  <si>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</si>
  <si>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</si>
  <si>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</si>
  <si>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</si>
  <si>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</si>
  <si>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</si>
  <si>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</si>
  <si>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</si>
  <si>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</si>
  <si>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</si>
  <si>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</si>
  <si>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</si>
  <si>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</si>
  <si>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</si>
  <si>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</si>
  <si>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</si>
  <si>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</si>
  <si>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</si>
  <si>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</si>
  <si>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</si>
  <si>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</si>
  <si>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</si>
  <si>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</si>
  <si>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</si>
  <si>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</si>
  <si>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</si>
  <si>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</si>
  <si>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</si>
  <si>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</si>
  <si>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</si>
  <si>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</si>
  <si>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</si>
  <si>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</si>
  <si>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</si>
  <si>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</si>
  <si>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</si>
  <si>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</si>
  <si>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</si>
  <si>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</si>
  <si>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</si>
  <si>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</si>
  <si>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</si>
  <si>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</si>
  <si>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</si>
  <si>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</si>
  <si>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</si>
  <si>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</si>
  <si>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</si>
  <si>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</si>
  <si>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</si>
  <si>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</si>
  <si>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</si>
  <si>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</si>
  <si>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</si>
  <si>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</si>
  <si>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</si>
  <si>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</si>
  <si>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</si>
  <si>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</si>
  <si>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</si>
  <si>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</si>
  <si>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</si>
  <si>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</si>
  <si>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</si>
  <si>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</si>
  <si>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</si>
  <si>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</si>
  <si>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</si>
  <si>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</si>
  <si>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</si>
  <si>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</si>
  <si>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</si>
  <si>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</si>
  <si>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</si>
  <si>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</si>
  <si>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</si>
  <si>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</si>
  <si>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</si>
  <si>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</si>
  <si>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</si>
  <si>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</si>
  <si>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</si>
  <si>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</si>
  <si>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</si>
  <si>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</si>
  <si>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</si>
  <si>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</si>
  <si>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</si>
  <si>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</si>
  <si>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</si>
  <si>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</si>
  <si>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</si>
  <si>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</si>
  <si>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</si>
  <si>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</si>
  <si>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</si>
  <si>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</si>
  <si>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</si>
  <si>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</si>
  <si>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</si>
  <si>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</si>
  <si>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</si>
  <si>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</si>
  <si>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</si>
  <si>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</si>
  <si>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</si>
  <si>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</si>
  <si>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</si>
  <si>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</si>
  <si>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</si>
  <si>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</si>
  <si>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</si>
  <si>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</si>
  <si>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</si>
  <si>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</si>
  <si>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</si>
  <si>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</si>
  <si>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</si>
  <si>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</si>
  <si>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</si>
  <si>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</si>
  <si>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</si>
  <si>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</si>
  <si>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</si>
  <si>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</si>
  <si>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</si>
  <si>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</si>
  <si>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</si>
  <si>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</si>
  <si>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</si>
  <si>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</si>
  <si>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</si>
  <si>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</si>
  <si>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</si>
  <si>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</si>
  <si>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</si>
  <si>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</si>
  <si>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</si>
  <si>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</si>
  <si>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</si>
  <si>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</si>
  <si>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</si>
  <si>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</si>
  <si>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</si>
  <si>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</si>
  <si>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</si>
  <si>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</si>
  <si>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</si>
  <si>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</si>
  <si>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</si>
  <si>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</si>
  <si>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</si>
  <si>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</si>
  <si>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</si>
  <si>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</si>
  <si>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</si>
  <si>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</si>
  <si>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</si>
  <si>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</si>
  <si>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</si>
  <si>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</si>
  <si>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</si>
  <si>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</si>
  <si>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</si>
  <si>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</si>
  <si>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</si>
  <si>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</si>
  <si>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</si>
  <si>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</si>
  <si>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</si>
  <si>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</si>
  <si>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</si>
  <si>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</si>
  <si>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</si>
  <si>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</si>
  <si>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</si>
  <si>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</si>
  <si>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</si>
  <si>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</si>
  <si>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</si>
  <si>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</si>
  <si>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</si>
  <si>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</si>
  <si>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</si>
  <si>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</si>
  <si>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</si>
  <si>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</si>
  <si>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</si>
  <si>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</si>
  <si>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</si>
  <si>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</si>
  <si>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</si>
  <si>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</si>
  <si>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</si>
  <si>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</si>
  <si>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</si>
  <si>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</si>
  <si>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</si>
  <si>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</si>
  <si>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</si>
  <si>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</si>
  <si>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</si>
  <si>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</si>
  <si>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</si>
  <si>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</si>
  <si>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</si>
  <si>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</si>
  <si>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</si>
  <si>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</si>
  <si>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</si>
  <si>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</si>
  <si>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</si>
  <si>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</si>
  <si>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</si>
  <si>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</si>
  <si>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</si>
  <si>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</si>
  <si>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</si>
  <si>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</si>
  <si>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</si>
  <si>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</si>
  <si>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</si>
  <si>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</si>
  <si>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</si>
  <si>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</si>
  <si>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</si>
  <si>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</si>
  <si>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</si>
  <si>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</si>
  <si>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</si>
  <si>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</si>
  <si>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</si>
  <si>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</si>
  <si>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</si>
  <si>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</si>
  <si>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</si>
  <si>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</si>
  <si>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</si>
  <si>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</si>
  <si>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</si>
  <si>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</si>
  <si>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</si>
  <si>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</si>
  <si>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</si>
  <si>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</si>
  <si>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</si>
  <si>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</si>
  <si>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</si>
  <si>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</si>
  <si>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</si>
  <si>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</si>
  <si>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</si>
  <si>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</si>
  <si>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</si>
  <si>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</si>
  <si>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</si>
  <si>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</si>
  <si>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</si>
  <si>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</si>
  <si>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</si>
  <si>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</si>
  <si>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</si>
  <si>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</si>
  <si>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</si>
  <si>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</si>
  <si>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</si>
  <si>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</si>
  <si>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</si>
  <si>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</si>
  <si>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</si>
  <si>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</si>
  <si>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</si>
  <si>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</si>
  <si>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</si>
  <si>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</si>
  <si>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</si>
  <si>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</si>
  <si>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</si>
  <si>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</si>
  <si>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</si>
  <si>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</si>
  <si>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</si>
  <si>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</si>
  <si>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</si>
  <si>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</si>
  <si>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</si>
  <si>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</si>
  <si>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</si>
  <si>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</si>
  <si>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</si>
  <si>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</si>
  <si>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</si>
  <si>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</si>
  <si>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</si>
  <si>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</si>
  <si>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</si>
  <si>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</si>
  <si>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</si>
  <si>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</si>
  <si>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</si>
  <si>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</si>
  <si>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</si>
  <si>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</si>
  <si>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</si>
  <si>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</si>
  <si>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</si>
  <si>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</si>
  <si>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</si>
  <si>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</si>
  <si>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</si>
  <si>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</si>
  <si>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</si>
  <si>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</si>
  <si>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</si>
  <si>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</si>
  <si>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</si>
  <si>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</si>
  <si>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</si>
  <si>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</si>
  <si>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</si>
  <si>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</si>
  <si>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</si>
  <si>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</si>
  <si>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</si>
  <si>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</si>
  <si>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</si>
  <si>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</si>
  <si>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</si>
  <si>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</si>
  <si>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</si>
  <si>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</si>
  <si>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</si>
  <si>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</si>
  <si>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</si>
  <si>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</si>
  <si>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</si>
  <si>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</si>
  <si>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</si>
  <si>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</si>
  <si>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</si>
  <si>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</si>
  <si>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</si>
  <si>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</si>
  <si>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</si>
  <si>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</si>
  <si>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</si>
  <si>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</si>
  <si>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</si>
  <si>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</si>
  <si>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</si>
  <si>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</si>
  <si>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</si>
  <si>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</si>
  <si>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</si>
  <si>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</si>
  <si>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</si>
  <si>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</si>
  <si>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</si>
  <si>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</si>
  <si>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</si>
  <si>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</si>
  <si>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</si>
  <si>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</si>
  <si>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</si>
  <si>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</si>
  <si>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</si>
  <si>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</si>
  <si>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</si>
  <si>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</si>
  <si>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</si>
  <si>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</si>
  <si>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</si>
  <si>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</si>
  <si>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</si>
  <si>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</si>
  <si>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</si>
  <si>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</si>
  <si>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</si>
  <si>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</si>
  <si>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</si>
  <si>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</si>
  <si>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</si>
  <si>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</si>
  <si>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</si>
  <si>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</si>
  <si>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</si>
  <si>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</si>
  <si>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</si>
  <si>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</si>
  <si>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</si>
  <si>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</si>
  <si>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</si>
  <si>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</si>
  <si>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</si>
  <si>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</si>
  <si>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</si>
  <si>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</si>
  <si>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</si>
  <si>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</si>
  <si>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</si>
  <si>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</si>
  <si>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</si>
  <si>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</si>
  <si>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</si>
  <si>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</si>
  <si>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</si>
  <si>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</si>
  <si>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</si>
  <si>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</si>
  <si>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</si>
  <si>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</si>
  <si>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</si>
  <si>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</si>
  <si>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</si>
  <si>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</si>
  <si>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</si>
  <si>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</si>
  <si>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</si>
  <si>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</si>
  <si>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</si>
  <si>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</si>
  <si>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</si>
  <si>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</si>
  <si>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</si>
  <si>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</si>
  <si>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</si>
  <si>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</si>
  <si>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</si>
  <si>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</si>
  <si>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</si>
  <si>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</si>
  <si>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</si>
  <si>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</si>
  <si>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</si>
  <si>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</si>
  <si>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</si>
  <si>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</si>
  <si>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</si>
  <si>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</si>
  <si>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</si>
  <si>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</si>
  <si>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</si>
  <si>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</si>
  <si>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</si>
  <si>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</si>
  <si>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</si>
  <si>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</si>
  <si>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</si>
  <si>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</si>
  <si>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</si>
  <si>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</si>
  <si>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</si>
  <si>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</si>
  <si>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</si>
  <si>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</si>
  <si>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</si>
  <si>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</si>
  <si>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</si>
  <si>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</si>
  <si>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</si>
  <si>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</si>
  <si>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</si>
  <si>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</si>
  <si>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</si>
  <si>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</si>
  <si>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</si>
  <si>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</si>
  <si>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</si>
  <si>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</si>
  <si>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</si>
  <si>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</si>
  <si>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</si>
  <si>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</si>
  <si>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</si>
  <si>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</si>
  <si>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</si>
  <si>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</si>
  <si>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</si>
  <si>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</si>
  <si>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</si>
  <si>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</si>
  <si>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</si>
  <si>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</si>
  <si>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</si>
  <si>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</si>
  <si>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</si>
  <si>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</si>
  <si>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</si>
  <si>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</si>
  <si>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</si>
  <si>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</si>
  <si>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</si>
  <si>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</si>
  <si>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</si>
  <si>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</si>
  <si>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</si>
  <si>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</si>
  <si>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</si>
  <si>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</si>
  <si>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</si>
  <si>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</si>
  <si>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</si>
  <si>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</si>
  <si>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</si>
  <si>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</si>
  <si>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</si>
  <si>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</si>
  <si>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</si>
  <si>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</si>
  <si>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</si>
  <si>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</si>
  <si>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</si>
  <si>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</si>
  <si>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</si>
  <si>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</si>
  <si>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</si>
  <si>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</si>
  <si>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</si>
  <si>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</si>
  <si>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</si>
  <si>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</si>
  <si>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</si>
  <si>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</si>
  <si>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</si>
  <si>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</si>
  <si>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</si>
  <si>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</si>
  <si>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</si>
  <si>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</si>
  <si>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</si>
  <si>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</si>
  <si>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</si>
  <si>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</si>
  <si>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</si>
  <si>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</si>
  <si>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</si>
  <si>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</si>
  <si>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</si>
  <si>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</si>
  <si>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</si>
  <si>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</si>
  <si>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</si>
  <si>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</si>
  <si>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</si>
  <si>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</si>
  <si>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</si>
  <si>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</si>
  <si>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</si>
  <si>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</si>
  <si>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</si>
  <si>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</si>
  <si>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</si>
  <si>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</si>
  <si>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</si>
  <si>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</si>
  <si>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</si>
  <si>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</si>
  <si>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</si>
  <si>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</si>
  <si>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</si>
  <si>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</si>
  <si>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</si>
  <si>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</si>
  <si>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</si>
  <si>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</si>
  <si>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</si>
  <si>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</si>
  <si>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</si>
  <si>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</si>
  <si>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</si>
  <si>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</si>
  <si>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</si>
  <si>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</si>
  <si>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</si>
  <si>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</si>
  <si>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</si>
  <si>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</si>
  <si>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</si>
  <si>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</si>
  <si>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</si>
  <si>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</si>
  <si>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</si>
  <si>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</si>
  <si>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</si>
  <si>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</si>
  <si>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</si>
  <si>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</si>
  <si>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</si>
  <si>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</si>
  <si>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</si>
  <si>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</si>
  <si>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</si>
  <si>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</si>
  <si>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</si>
  <si>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</si>
  <si>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</si>
  <si>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</si>
  <si>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</si>
  <si>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</si>
  <si>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</si>
  <si>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</si>
  <si>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</si>
  <si>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</si>
  <si>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</si>
  <si>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</si>
  <si>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</si>
  <si>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</si>
  <si>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</si>
  <si>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</si>
  <si>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</si>
  <si>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</si>
  <si>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</si>
  <si>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</si>
  <si>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</si>
  <si>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</si>
  <si>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</si>
  <si>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</si>
  <si>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</si>
  <si>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</si>
  <si>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</si>
  <si>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</si>
  <si>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</si>
  <si>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</si>
  <si>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</si>
  <si>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</si>
  <si>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</si>
  <si>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</si>
  <si>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</si>
  <si>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</si>
  <si>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</si>
  <si>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</si>
  <si>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</si>
  <si>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</si>
  <si>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</si>
  <si>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</si>
  <si>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</si>
  <si>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</si>
  <si>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</si>
  <si>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</si>
  <si>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</si>
  <si>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</si>
  <si>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</si>
  <si>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</si>
  <si>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</si>
  <si>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</si>
  <si>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</si>
  <si>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</si>
  <si>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</si>
  <si>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</si>
  <si>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</si>
  <si>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</si>
  <si>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</si>
  <si>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</si>
  <si>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</si>
  <si>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</si>
  <si>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</si>
  <si>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</si>
  <si>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</si>
  <si>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</si>
  <si>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</si>
  <si>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</si>
  <si>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</si>
  <si>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</si>
  <si>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</si>
  <si>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</si>
  <si>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</si>
  <si>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</si>
  <si>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</si>
  <si>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</si>
  <si>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</si>
  <si>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</si>
  <si>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</si>
  <si>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</si>
  <si>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</si>
  <si>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</si>
  <si>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</si>
  <si>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</si>
  <si>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</si>
  <si>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</si>
  <si>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</si>
  <si>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</si>
  <si>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</si>
  <si>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</si>
  <si>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</si>
  <si>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</si>
  <si>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</si>
  <si>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</si>
  <si>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</si>
  <si>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</si>
  <si>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</si>
  <si>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</si>
  <si>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</si>
  <si>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</si>
  <si>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</si>
  <si>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</si>
  <si>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</si>
  <si>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</si>
  <si>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</si>
  <si>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</si>
  <si>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</si>
  <si>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</si>
  <si>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</si>
  <si>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</si>
  <si>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</si>
  <si>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</si>
  <si>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</si>
  <si>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</si>
  <si>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</si>
  <si>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</si>
  <si>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</si>
  <si>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</si>
  <si>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</si>
  <si>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</si>
  <si>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</si>
  <si>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</si>
  <si>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</si>
  <si>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</si>
  <si>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</si>
  <si>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</si>
  <si>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</si>
  <si>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</si>
  <si>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</si>
  <si>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</si>
  <si>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</si>
  <si>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</si>
  <si>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</si>
  <si>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</si>
  <si>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</si>
  <si>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</si>
  <si>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</si>
  <si>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</si>
  <si>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</si>
  <si>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</si>
  <si>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</si>
  <si>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</si>
  <si>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</si>
  <si>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</si>
  <si>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</si>
  <si>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</si>
  <si>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</si>
  <si>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</si>
  <si>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</si>
  <si>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</si>
  <si>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</si>
  <si>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</si>
  <si>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</si>
  <si>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</si>
  <si>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</si>
  <si>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</si>
  <si>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</si>
  <si>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</si>
  <si>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</si>
  <si>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</si>
  <si>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</si>
  <si>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</si>
  <si>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</si>
  <si>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</si>
  <si>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</si>
  <si>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</si>
  <si>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</si>
  <si>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</si>
  <si>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</si>
  <si>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</si>
  <si>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</si>
  <si>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</si>
  <si>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</si>
  <si>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</si>
  <si>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</si>
  <si>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</si>
  <si>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</si>
  <si>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</si>
  <si>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</si>
  <si>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</si>
  <si>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</si>
  <si>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</si>
  <si>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</si>
  <si>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</si>
  <si>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</si>
  <si>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</si>
  <si>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</si>
  <si>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</si>
  <si>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</si>
  <si>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</si>
  <si>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</si>
  <si>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</si>
  <si>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</si>
  <si>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</si>
  <si>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</si>
  <si>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</si>
  <si>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</si>
  <si>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</si>
  <si>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</si>
  <si>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</si>
  <si>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</si>
  <si>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</si>
  <si>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</si>
  <si>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</si>
  <si>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</si>
  <si>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</si>
  <si>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</si>
  <si>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</si>
  <si>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</si>
  <si>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</si>
  <si>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</si>
  <si>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</si>
  <si>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</si>
  <si>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</si>
  <si>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</si>
  <si>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</si>
  <si>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</si>
  <si>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</si>
  <si>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</si>
  <si>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</si>
  <si>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</si>
  <si>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</si>
  <si>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</si>
  <si>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</si>
  <si>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</si>
  <si>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</si>
  <si>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</si>
  <si>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</si>
  <si>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</si>
  <si>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</si>
  <si>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</si>
  <si>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</si>
  <si>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</si>
  <si>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</si>
  <si>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</si>
  <si>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</si>
  <si>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</si>
  <si>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</si>
  <si>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</si>
  <si>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</si>
  <si>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</si>
  <si>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</si>
  <si>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</si>
  <si>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</si>
  <si>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</si>
  <si>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</si>
  <si>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</si>
  <si>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</si>
  <si>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</si>
  <si>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</si>
  <si>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</si>
  <si>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</si>
  <si>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</si>
  <si>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</si>
  <si>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</si>
  <si>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</si>
  <si>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</si>
  <si>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</si>
  <si>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</si>
  <si>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</si>
  <si>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</si>
  <si>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</si>
  <si>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</si>
  <si>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</si>
  <si>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</si>
  <si>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</si>
  <si>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</si>
  <si>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</si>
  <si>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</si>
  <si>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</si>
  <si>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</si>
  <si>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</si>
  <si>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</si>
  <si>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</si>
  <si>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</si>
  <si>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</si>
  <si>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</si>
  <si>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</si>
  <si>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</si>
  <si>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</si>
  <si>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</si>
  <si>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</si>
  <si>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</si>
  <si>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</si>
  <si>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</si>
  <si>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</si>
  <si>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</si>
  <si>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</si>
  <si>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</si>
  <si>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</si>
  <si>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</si>
  <si>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</si>
  <si>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</si>
  <si>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</si>
  <si>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</si>
  <si>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</si>
  <si>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</si>
  <si>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</si>
  <si>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</si>
  <si>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</si>
  <si>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</si>
  <si>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</si>
  <si>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</si>
  <si>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</si>
  <si>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</si>
  <si>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</si>
  <si>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</si>
  <si>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</si>
  <si>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</si>
  <si>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</si>
  <si>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</si>
  <si>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</si>
  <si>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</si>
  <si>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</si>
  <si>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</si>
  <si>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</si>
  <si>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</si>
  <si>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</si>
  <si>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</si>
  <si>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</si>
  <si>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</si>
  <si>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</si>
  <si>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</si>
  <si>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</si>
  <si>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</si>
  <si>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</si>
  <si>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</si>
  <si>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</si>
  <si>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</si>
  <si>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</si>
  <si>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</si>
  <si>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</si>
  <si>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</si>
  <si>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</si>
  <si>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</si>
  <si>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</si>
  <si>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</si>
  <si>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</si>
  <si>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</si>
  <si>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</si>
  <si>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</si>
  <si>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</si>
  <si>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</si>
  <si>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</si>
  <si>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</si>
  <si>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</si>
  <si>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</si>
  <si>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</si>
  <si>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</si>
  <si>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</si>
  <si>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</si>
  <si>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</si>
  <si>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</si>
  <si>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</si>
  <si>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</si>
  <si>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</si>
  <si>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</si>
  <si>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</si>
  <si>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</si>
  <si>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</si>
  <si>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</si>
  <si>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</si>
  <si>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</si>
  <si>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</si>
  <si>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</si>
  <si>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</si>
  <si>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</si>
  <si>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</si>
  <si>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</si>
  <si>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</si>
  <si>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</si>
  <si>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</si>
  <si>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</si>
  <si>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</si>
  <si>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</si>
  <si>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</si>
  <si>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</si>
  <si>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</si>
  <si>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</si>
  <si>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</si>
  <si>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</si>
  <si>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</si>
  <si>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</si>
  <si>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</si>
  <si>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</si>
  <si>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</si>
  <si>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</si>
  <si>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</si>
  <si>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</si>
  <si>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</si>
  <si>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</si>
  <si>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</si>
  <si>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</si>
  <si>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</si>
  <si>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</si>
  <si>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</si>
  <si>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</si>
  <si>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</si>
  <si>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</si>
  <si>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</si>
  <si>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</si>
  <si>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</si>
  <si>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</si>
  <si>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</si>
  <si>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</si>
  <si>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</si>
  <si>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</si>
  <si>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</si>
  <si>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</si>
  <si>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</si>
  <si>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</si>
  <si>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</si>
  <si>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</si>
  <si>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</si>
  <si>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</si>
  <si>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</si>
  <si>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</si>
  <si>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</si>
  <si>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</si>
  <si>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</si>
  <si>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</si>
  <si>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</si>
  <si>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</si>
  <si>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</si>
  <si>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</si>
  <si>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</si>
  <si>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</si>
  <si>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</si>
  <si>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</si>
  <si>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</si>
  <si>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</si>
  <si>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</si>
  <si>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</si>
  <si>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</si>
  <si>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</si>
  <si>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</si>
  <si>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</si>
  <si>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</si>
  <si>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</si>
  <si>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</si>
  <si>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</si>
  <si>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</si>
  <si>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</si>
  <si>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</si>
  <si>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</si>
  <si>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</si>
  <si>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</si>
  <si>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</si>
  <si>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</si>
  <si>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</si>
  <si>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</si>
  <si>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</si>
  <si>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</si>
  <si>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</si>
  <si>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</si>
  <si>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</si>
  <si>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</si>
  <si>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</si>
  <si>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</si>
  <si>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</si>
  <si>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</si>
  <si>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</si>
  <si>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</si>
  <si>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</si>
  <si>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</si>
  <si>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</si>
  <si>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</si>
  <si>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</si>
  <si>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</si>
  <si>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</si>
  <si>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</si>
  <si>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</si>
  <si>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</si>
  <si>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</si>
  <si>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</si>
  <si>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</si>
  <si>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</si>
  <si>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</si>
  <si>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</si>
  <si>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</si>
  <si>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</si>
  <si>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</si>
  <si>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</si>
  <si>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</si>
  <si>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</si>
  <si>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</si>
  <si>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</si>
  <si>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</si>
  <si>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</si>
  <si>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</si>
  <si>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</si>
  <si>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</si>
  <si>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</si>
  <si>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</si>
  <si>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</si>
  <si>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</si>
  <si>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</si>
  <si>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</si>
  <si>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</si>
  <si>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</si>
  <si>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</si>
  <si>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</si>
  <si>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</si>
  <si>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</si>
  <si>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</si>
  <si>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</si>
  <si>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</si>
  <si>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</si>
  <si>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</si>
  <si>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</si>
  <si>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</si>
  <si>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</si>
  <si>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</si>
  <si>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</si>
  <si>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</si>
  <si>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</si>
  <si>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</si>
  <si>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</si>
  <si>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</si>
  <si>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</si>
  <si>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</si>
  <si>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</si>
  <si>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</si>
  <si>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</si>
  <si>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</si>
  <si>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</si>
  <si>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</si>
  <si>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</si>
  <si>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</si>
  <si>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</si>
  <si>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</si>
  <si>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</si>
  <si>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</si>
  <si>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</si>
  <si>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</si>
  <si>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</si>
  <si>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</si>
  <si>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</si>
  <si>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</si>
  <si>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</si>
  <si>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</si>
  <si>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</si>
  <si>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</si>
  <si>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</si>
  <si>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</si>
  <si>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</si>
  <si>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</si>
  <si>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</si>
  <si>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</si>
  <si>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</si>
  <si>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</si>
  <si>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</si>
  <si>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</si>
  <si>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</si>
  <si>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</si>
  <si>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</si>
  <si>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</si>
  <si>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</si>
  <si>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</si>
  <si>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</si>
  <si>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</si>
  <si>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</si>
  <si>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</si>
  <si>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</si>
  <si>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</si>
  <si>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</si>
  <si>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</si>
  <si>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</si>
  <si>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</si>
  <si>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</si>
  <si>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</si>
  <si>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</si>
  <si>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</si>
  <si>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</si>
  <si>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</si>
  <si>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</si>
  <si>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</si>
  <si>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</si>
  <si>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</si>
  <si>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</si>
  <si>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</si>
  <si>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</si>
  <si>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</si>
  <si>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</si>
  <si>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</si>
  <si>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</si>
  <si>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</si>
  <si>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</si>
  <si>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</si>
  <si>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</si>
  <si>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</si>
  <si>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</si>
  <si>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</si>
  <si>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</si>
  <si>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</si>
  <si>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</si>
  <si>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</si>
  <si>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</si>
  <si>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</si>
  <si>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</si>
  <si>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</si>
  <si>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</si>
  <si>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</si>
  <si>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</si>
  <si>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</si>
  <si>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</si>
  <si>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</si>
  <si>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</si>
  <si>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</si>
  <si>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</si>
  <si>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</si>
  <si>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</si>
  <si>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</si>
  <si>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</si>
  <si>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</si>
  <si>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</si>
  <si>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</si>
  <si>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</si>
  <si>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</si>
  <si>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</si>
  <si>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</si>
  <si>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</si>
  <si>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</si>
  <si>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</si>
  <si>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</si>
  <si>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</si>
  <si>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</si>
  <si>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</si>
  <si>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</si>
  <si>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</si>
  <si>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</si>
  <si>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</si>
  <si>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</si>
  <si>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</si>
  <si>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</si>
  <si>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</si>
  <si>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</si>
  <si>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</si>
  <si>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</si>
  <si>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</si>
  <si>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</si>
  <si>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</si>
  <si>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</si>
  <si>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</si>
  <si>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</si>
  <si>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</si>
  <si>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</si>
  <si>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</si>
  <si>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</si>
  <si>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</si>
  <si>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</si>
  <si>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</si>
  <si>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</si>
  <si>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</si>
  <si>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</si>
  <si>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</si>
  <si>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</si>
  <si>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</si>
  <si>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</si>
  <si>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</si>
  <si>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</si>
  <si>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</si>
  <si>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</si>
  <si>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</si>
  <si>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</si>
  <si>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</si>
  <si>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</si>
  <si>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</si>
  <si>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</si>
  <si>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</si>
  <si>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</si>
  <si>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</si>
  <si>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</si>
  <si>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</si>
  <si>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</si>
  <si>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</si>
  <si>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</si>
  <si>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</si>
  <si>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</si>
  <si>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</si>
  <si>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</si>
  <si>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</si>
  <si>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</si>
  <si>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</si>
  <si>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</si>
  <si>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</si>
  <si>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</si>
  <si>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</si>
  <si>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</si>
  <si>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</si>
  <si>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</si>
  <si>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</si>
  <si>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</si>
  <si>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</si>
  <si>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</si>
  <si>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</si>
  <si>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</si>
  <si>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</si>
  <si>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</si>
  <si>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</si>
  <si>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</si>
  <si>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</si>
  <si>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</si>
  <si>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</si>
  <si>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</si>
  <si>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</si>
  <si>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</si>
  <si>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</si>
  <si>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</si>
  <si>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</si>
  <si>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</si>
  <si>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</si>
  <si>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</si>
  <si>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</si>
  <si>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</si>
  <si>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</si>
  <si>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</si>
  <si>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</si>
  <si>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</si>
  <si>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</si>
  <si>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</si>
  <si>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</si>
  <si>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</si>
  <si>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</si>
  <si>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</si>
  <si>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</si>
  <si>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</si>
  <si>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</si>
  <si>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</si>
  <si>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</si>
  <si>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</si>
  <si>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</si>
  <si>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</si>
  <si>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</si>
  <si>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</si>
  <si>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</si>
  <si>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</si>
  <si>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</si>
  <si>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</si>
  <si>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</si>
  <si>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</si>
  <si>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</si>
  <si>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</si>
  <si>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</si>
  <si>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</si>
  <si>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</si>
  <si>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</si>
  <si>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</si>
  <si>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</si>
  <si>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</si>
  <si>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</si>
  <si>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</si>
  <si>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</si>
  <si>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</si>
  <si>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</si>
  <si>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</si>
  <si>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</si>
  <si>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</si>
  <si>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</si>
  <si>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</si>
  <si>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</si>
  <si>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</si>
  <si>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</si>
  <si>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</si>
  <si>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</si>
  <si>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</si>
  <si>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</si>
  <si>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</si>
  <si>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</si>
  <si>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</si>
  <si>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</si>
  <si>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</si>
  <si>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</si>
  <si>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</si>
  <si>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</si>
  <si>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</si>
  <si>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</si>
  <si>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</si>
  <si>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</si>
  <si>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</si>
  <si>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</si>
  <si>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</si>
  <si>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</si>
  <si>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</si>
  <si>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</si>
  <si>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</si>
  <si>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</si>
  <si>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</si>
  <si>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</si>
  <si>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</si>
  <si>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</si>
  <si>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</si>
  <si>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</si>
  <si>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</si>
  <si>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</si>
  <si>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</si>
  <si>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</si>
  <si>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</si>
  <si>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</si>
  <si>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</si>
  <si>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</si>
  <si>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</si>
  <si>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</si>
  <si>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</si>
  <si>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</si>
  <si>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</si>
  <si>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</si>
  <si>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</si>
  <si>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</si>
  <si>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</si>
  <si>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</si>
  <si>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</si>
  <si>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</si>
  <si>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</si>
  <si>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</si>
  <si>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</si>
  <si>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</si>
  <si>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</si>
  <si>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</si>
  <si>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</si>
  <si>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</si>
  <si>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</si>
  <si>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</si>
  <si>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</si>
  <si>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</si>
  <si>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</si>
  <si>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</si>
  <si>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</si>
  <si>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</si>
  <si>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</si>
  <si>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</si>
  <si>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</si>
  <si>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</si>
  <si>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</si>
  <si>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</si>
  <si>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</si>
  <si>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</si>
  <si>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</si>
  <si>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</si>
  <si>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</si>
  <si>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</si>
  <si>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</si>
  <si>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</si>
  <si>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</si>
  <si>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</si>
  <si>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</si>
  <si>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</si>
  <si>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</si>
  <si>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</si>
  <si>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</si>
  <si>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</si>
  <si>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</si>
  <si>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</si>
  <si>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</si>
  <si>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</si>
  <si>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</si>
  <si>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</si>
  <si>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</si>
  <si>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</si>
  <si>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</si>
  <si>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</si>
  <si>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</si>
  <si>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</si>
  <si>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</si>
  <si>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</si>
  <si>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</si>
  <si>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</si>
  <si>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</si>
  <si>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</si>
  <si>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</si>
  <si>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</si>
  <si>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</si>
  <si>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</si>
  <si>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</si>
  <si>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</si>
  <si>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</si>
  <si>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</si>
  <si>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</si>
  <si>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</si>
  <si>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</si>
  <si>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</si>
  <si>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</si>
  <si>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</si>
  <si>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</si>
  <si>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</si>
  <si>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</si>
  <si>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</si>
  <si>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</si>
  <si>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</si>
  <si>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</si>
  <si>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</si>
  <si>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</si>
  <si>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</si>
  <si>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</si>
  <si>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</si>
  <si>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</si>
  <si>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</si>
  <si>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</si>
  <si>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</si>
  <si>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</si>
  <si>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</si>
  <si>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</si>
  <si>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</si>
  <si>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</si>
  <si>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</si>
  <si>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</si>
  <si>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</si>
  <si>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</si>
  <si>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</si>
  <si>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</si>
  <si>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</si>
  <si>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</si>
  <si>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</si>
  <si>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</si>
  <si>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</si>
  <si>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</si>
  <si>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</si>
  <si>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</si>
  <si>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</si>
  <si>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</si>
  <si>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</si>
  <si>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</si>
  <si>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</si>
  <si>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</si>
  <si>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</si>
  <si>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</si>
  <si>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</si>
  <si>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</si>
  <si>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</si>
  <si>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</si>
  <si>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</si>
  <si>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</si>
  <si>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</si>
  <si>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</si>
  <si>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</si>
  <si>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</si>
  <si>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</si>
  <si>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</si>
  <si>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</si>
  <si>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</si>
  <si>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</si>
  <si>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</si>
  <si>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</si>
  <si>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</si>
  <si>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</si>
  <si>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</si>
  <si>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</si>
  <si>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</si>
  <si>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</si>
  <si>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</si>
  <si>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</si>
  <si>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</si>
  <si>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</si>
  <si>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</si>
  <si>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</si>
  <si>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</si>
  <si>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</si>
  <si>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</si>
  <si>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</si>
  <si>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</si>
  <si>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</si>
  <si>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</si>
  <si>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</si>
  <si>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</si>
  <si>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</si>
  <si>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</si>
  <si>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</si>
  <si>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</si>
  <si>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</si>
  <si>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</si>
  <si>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</si>
  <si>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</si>
  <si>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</si>
  <si>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</si>
  <si>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</si>
  <si>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</si>
  <si>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</si>
  <si>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</si>
  <si>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</si>
  <si>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</si>
  <si>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</si>
  <si>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</si>
  <si>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</si>
  <si>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</si>
  <si>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</si>
  <si>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</si>
  <si>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</si>
  <si>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</si>
  <si>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</si>
  <si>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</si>
  <si>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</si>
  <si>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</si>
  <si>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</si>
  <si>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</si>
  <si>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</si>
  <si>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</si>
  <si>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</si>
  <si>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</si>
  <si>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</si>
  <si>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</si>
  <si>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</si>
  <si>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</si>
  <si>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</si>
  <si>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</si>
  <si>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</si>
  <si>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</si>
  <si>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</si>
  <si>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</si>
  <si>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</si>
  <si>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</si>
  <si>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</si>
  <si>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</si>
  <si>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</si>
  <si>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</si>
  <si>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</si>
  <si>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</si>
  <si>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</si>
  <si>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</si>
  <si>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</si>
  <si>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</si>
  <si>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</si>
  <si>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</si>
  <si>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</si>
  <si>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</si>
  <si>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</si>
  <si>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</si>
  <si>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</si>
  <si>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</si>
  <si>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</si>
  <si>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</si>
  <si>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</si>
  <si>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</si>
  <si>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</si>
  <si>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</si>
  <si>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</si>
  <si>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</si>
  <si>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</si>
  <si>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</si>
  <si>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</si>
  <si>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</si>
  <si>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</si>
  <si>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</si>
  <si>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</si>
  <si>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</si>
  <si>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</si>
  <si>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</si>
  <si>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</si>
  <si>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</si>
  <si>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</si>
  <si>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</si>
  <si>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</si>
  <si>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</si>
  <si>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</si>
  <si>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</si>
  <si>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</si>
  <si>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</si>
  <si>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</si>
  <si>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</si>
  <si>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</si>
  <si>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</si>
  <si>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</si>
  <si>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</si>
  <si>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</si>
  <si>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</si>
  <si>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</si>
  <si>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</si>
  <si>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</si>
  <si>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</si>
  <si>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</si>
  <si>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</si>
  <si>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</si>
  <si>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</si>
  <si>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</si>
  <si>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</si>
  <si>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</si>
  <si>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</si>
  <si>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</si>
  <si>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</si>
  <si>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</si>
  <si>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</si>
  <si>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</si>
  <si>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</si>
  <si>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</si>
  <si>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</si>
  <si>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</si>
  <si>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</si>
  <si>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</si>
  <si>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</si>
  <si>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</si>
  <si>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</si>
  <si>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</si>
  <si>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</si>
  <si>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</si>
  <si>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</si>
  <si>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</si>
  <si>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</si>
  <si>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</si>
  <si>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</si>
  <si>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</si>
  <si>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</si>
  <si>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</si>
  <si>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</si>
  <si>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</si>
  <si>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</si>
  <si>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</si>
  <si>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</si>
  <si>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</si>
  <si>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</si>
  <si>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</si>
  <si>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</si>
  <si>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</si>
  <si>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</si>
  <si>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</si>
  <si>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</si>
  <si>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</si>
  <si>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</si>
  <si>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</si>
  <si>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</si>
  <si>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</si>
  <si>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</si>
  <si>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</si>
  <si>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</si>
  <si>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</si>
  <si>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</si>
  <si>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</si>
  <si>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</si>
  <si>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</si>
  <si>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</si>
  <si>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</si>
  <si>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</si>
  <si>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</si>
  <si>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</si>
  <si>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</si>
  <si>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</si>
  <si>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</si>
  <si>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</si>
  <si>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</si>
  <si>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</si>
  <si>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</si>
  <si>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</si>
  <si>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</si>
  <si>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</si>
  <si>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</si>
  <si>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</si>
  <si>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</si>
  <si>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</si>
  <si>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</si>
  <si>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</si>
  <si>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</si>
  <si>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</si>
  <si>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</si>
  <si>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</si>
  <si>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</si>
  <si>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</si>
  <si>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</si>
  <si>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</si>
  <si>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</si>
  <si>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</si>
  <si>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</si>
  <si>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</si>
  <si>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</si>
  <si>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</si>
  <si>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</si>
  <si>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</si>
  <si>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</si>
  <si>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</si>
  <si>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</si>
  <si>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</si>
  <si>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</si>
  <si>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</si>
  <si>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</si>
  <si>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</si>
  <si>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</si>
  <si>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</si>
  <si>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</si>
  <si>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</si>
  <si>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</si>
  <si>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</si>
  <si>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</si>
  <si>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</si>
  <si>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</si>
  <si>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</si>
  <si>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</si>
  <si>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</si>
  <si>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</si>
  <si>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</si>
  <si>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</si>
  <si>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</si>
  <si>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</si>
  <si>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</si>
  <si>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</si>
  <si>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</si>
  <si>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</si>
  <si>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</si>
  <si>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</si>
  <si>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</si>
  <si>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</si>
  <si>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</si>
  <si>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</si>
  <si>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</si>
  <si>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</si>
  <si>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</si>
  <si>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</si>
  <si>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</si>
  <si>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</si>
  <si>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</si>
  <si>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</si>
  <si>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</si>
  <si>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</si>
  <si>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</si>
  <si>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</si>
  <si>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</si>
  <si>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</si>
  <si>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</si>
  <si>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</si>
  <si>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</si>
  <si>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</si>
  <si>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</si>
  <si>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</si>
  <si>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</si>
  <si>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</si>
  <si>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</si>
  <si>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</si>
  <si>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</si>
  <si>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</si>
  <si>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</si>
  <si>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</si>
  <si>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</si>
  <si>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</si>
  <si>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</si>
  <si>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</si>
  <si>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</si>
  <si>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</si>
  <si>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</si>
  <si>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</si>
  <si>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</si>
  <si>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</si>
  <si>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</si>
  <si>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</si>
  <si>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</si>
  <si>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</si>
  <si>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</si>
  <si>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</si>
  <si>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</si>
  <si>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</si>
  <si>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</si>
  <si>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</si>
  <si>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</si>
  <si>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</si>
  <si>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</si>
  <si>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</si>
  <si>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</si>
  <si>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</si>
  <si>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</si>
  <si>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</si>
  <si>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</si>
  <si>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</si>
  <si>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</si>
  <si>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</si>
  <si>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</si>
  <si>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</si>
  <si>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</si>
  <si>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</si>
  <si>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</si>
  <si>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</si>
  <si>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</si>
  <si>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</si>
  <si>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</si>
  <si>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</si>
  <si>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</si>
  <si>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</si>
  <si>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</si>
  <si>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</si>
  <si>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</si>
  <si>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</si>
  <si>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</si>
  <si>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</si>
  <si>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</si>
  <si>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</si>
  <si>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</si>
  <si>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</si>
  <si>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</si>
  <si>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</si>
  <si>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</si>
  <si>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</si>
  <si>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</si>
  <si>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</si>
  <si>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</si>
  <si>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</si>
  <si>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</si>
  <si>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</si>
  <si>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</si>
  <si>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</si>
  <si>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</si>
  <si>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</si>
  <si>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</si>
  <si>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</si>
  <si>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</si>
  <si>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</si>
  <si>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</si>
  <si>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</si>
  <si>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</si>
  <si>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</si>
  <si>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</si>
  <si>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</si>
  <si>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</si>
  <si>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</si>
  <si>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</si>
  <si>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</si>
  <si>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</si>
  <si>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</si>
  <si>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</si>
  <si>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</si>
  <si>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</si>
  <si>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</si>
  <si>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</si>
  <si>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</si>
  <si>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</si>
  <si>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</si>
  <si>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</si>
  <si>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</si>
  <si>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</si>
  <si>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</si>
  <si>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</si>
  <si>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</si>
  <si>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</si>
  <si>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</si>
  <si>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</si>
  <si>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</si>
  <si>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</si>
  <si>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</si>
  <si>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</si>
  <si>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</si>
  <si>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</si>
  <si>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</si>
  <si>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</si>
  <si>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</si>
  <si>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</si>
  <si>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</si>
  <si>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</si>
  <si>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</si>
  <si>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</si>
  <si>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</si>
  <si>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</si>
  <si>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</si>
  <si>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</si>
  <si>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</si>
  <si>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</si>
  <si>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</si>
  <si>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</si>
  <si>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</si>
  <si>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</si>
  <si>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</si>
  <si>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</si>
  <si>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</si>
  <si>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</si>
  <si>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</si>
  <si>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</si>
  <si>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</si>
  <si>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</si>
  <si>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</si>
  <si>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</si>
  <si>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</si>
  <si>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</si>
  <si>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</si>
  <si>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</si>
  <si>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</si>
  <si>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</si>
  <si>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</si>
  <si>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</si>
  <si>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</si>
  <si>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</si>
  <si>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</si>
  <si>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</si>
  <si>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</si>
  <si>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</si>
  <si>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</si>
  <si>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</si>
  <si>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</si>
  <si>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</si>
  <si>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</si>
  <si>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</si>
  <si>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</si>
  <si>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</si>
  <si>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</si>
  <si>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</si>
  <si>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</si>
  <si>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</si>
  <si>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</si>
  <si>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</si>
  <si>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</si>
  <si>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</si>
  <si>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</si>
  <si>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</si>
  <si>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</si>
  <si>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</si>
  <si>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</si>
  <si>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</si>
  <si>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</si>
  <si>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</si>
  <si>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</si>
  <si>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</si>
  <si>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</si>
  <si>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</si>
  <si>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</si>
  <si>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</si>
  <si>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</si>
  <si>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</si>
  <si>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</si>
  <si>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</si>
  <si>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</si>
  <si>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</si>
  <si>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</si>
  <si>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</si>
  <si>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</si>
  <si>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</si>
  <si>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</si>
  <si>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</si>
  <si>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</si>
  <si>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</si>
  <si>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</si>
  <si>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</si>
  <si>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</si>
  <si>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</si>
  <si>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</si>
  <si>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</si>
  <si>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</si>
  <si>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</si>
  <si>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</si>
  <si>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</si>
  <si>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</si>
  <si>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</si>
  <si>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</si>
  <si>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</si>
  <si>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</si>
  <si>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</si>
  <si>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</si>
  <si>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</si>
  <si>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</si>
  <si>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</si>
  <si>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</si>
  <si>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</si>
  <si>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</si>
  <si>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</si>
  <si>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</si>
  <si>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</si>
  <si>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</si>
  <si>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</si>
  <si>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</si>
  <si>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</si>
  <si>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</si>
  <si>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</si>
  <si>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</si>
  <si>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</si>
  <si>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</si>
  <si>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</si>
  <si>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</si>
  <si>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</si>
  <si>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</si>
  <si>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</si>
  <si>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</si>
  <si>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</si>
  <si>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</si>
  <si>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</si>
  <si>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</si>
  <si>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</si>
  <si>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</si>
  <si>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</si>
  <si>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</si>
  <si>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</si>
  <si>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</si>
  <si>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</si>
  <si>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</si>
  <si>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</si>
  <si>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</si>
  <si>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</si>
  <si>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</si>
  <si>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</si>
  <si>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</si>
  <si>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</si>
  <si>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</si>
  <si>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</si>
  <si>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</si>
  <si>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</si>
  <si>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</si>
  <si>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</si>
  <si>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</si>
  <si>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</si>
  <si>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</si>
  <si>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</si>
  <si>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</si>
  <si>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</si>
  <si>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</si>
  <si>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</si>
  <si>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</si>
  <si>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</si>
  <si>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</si>
  <si>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</si>
  <si>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</si>
  <si>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</si>
  <si>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</si>
  <si>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</si>
  <si>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</si>
  <si>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</si>
  <si>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</si>
  <si>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</si>
  <si>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</si>
  <si>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</si>
  <si>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</si>
  <si>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</si>
  <si>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</si>
  <si>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</si>
  <si>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</si>
  <si>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</si>
  <si>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</si>
  <si>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</si>
  <si>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</si>
  <si>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</si>
  <si>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</si>
  <si>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</si>
  <si>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</si>
  <si>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</si>
  <si>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</si>
  <si>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</si>
  <si>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</si>
  <si>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</si>
  <si>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</si>
  <si>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</si>
  <si>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</si>
  <si>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</si>
  <si>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</si>
  <si>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</si>
  <si>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</si>
  <si>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</si>
  <si>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</si>
  <si>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</si>
  <si>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</si>
  <si>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</si>
  <si>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</si>
  <si>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</si>
  <si>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</si>
  <si>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</si>
  <si>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</si>
  <si>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</si>
  <si>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</si>
  <si>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</si>
  <si>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</si>
  <si>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</si>
  <si>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</si>
  <si>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</si>
  <si>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</si>
  <si>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</si>
  <si>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</si>
  <si>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</si>
  <si>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</si>
  <si>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</si>
  <si>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</si>
  <si>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</si>
  <si>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</si>
  <si>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</si>
  <si>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</si>
  <si>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</si>
  <si>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</si>
  <si>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</si>
  <si>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</si>
  <si>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</si>
  <si>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</si>
  <si>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</si>
  <si>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</si>
  <si>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</si>
  <si>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</si>
  <si>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</si>
  <si>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</si>
  <si>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</si>
  <si>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</si>
  <si>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</si>
  <si>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</si>
  <si>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</si>
  <si>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</si>
  <si>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</si>
  <si>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</si>
  <si>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</si>
  <si>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</si>
  <si>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</si>
  <si>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</si>
  <si>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</si>
  <si>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</si>
  <si>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</si>
  <si>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</si>
  <si>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</si>
  <si>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</si>
  <si>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</si>
  <si>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</si>
  <si>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</si>
  <si>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</si>
  <si>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</si>
  <si>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</si>
  <si>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</si>
  <si>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</si>
  <si>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</si>
  <si>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</si>
  <si>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</si>
  <si>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</si>
  <si>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</si>
  <si>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</si>
  <si>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</si>
  <si>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</si>
  <si>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</si>
  <si>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</si>
  <si>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</si>
  <si>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</si>
  <si>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</si>
  <si>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</si>
  <si>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</si>
  <si>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</si>
  <si>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</si>
  <si>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</si>
  <si>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</si>
  <si>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</si>
  <si>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</si>
  <si>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</si>
  <si>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</si>
  <si>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</si>
  <si>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</si>
  <si>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</si>
  <si>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</si>
  <si>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</si>
  <si>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</si>
  <si>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</si>
  <si>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</si>
  <si>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</si>
  <si>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</si>
  <si>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</si>
  <si>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</si>
  <si>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</si>
  <si>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</si>
  <si>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</si>
  <si>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</si>
  <si>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</si>
  <si>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</si>
  <si>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</si>
  <si>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</si>
  <si>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</si>
  <si>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</si>
  <si>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</si>
  <si>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</si>
  <si>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</si>
  <si>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</si>
  <si>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</si>
  <si>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</si>
  <si>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</si>
  <si>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</si>
  <si>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</si>
  <si>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</si>
  <si>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</si>
  <si>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</si>
  <si>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</si>
  <si>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</si>
  <si>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</si>
  <si>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</si>
  <si>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</si>
  <si>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</si>
  <si>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</si>
  <si>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</si>
  <si>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</si>
  <si>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</si>
  <si>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</si>
  <si>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</si>
  <si>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</si>
  <si>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</si>
  <si>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</si>
  <si>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</si>
  <si>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</si>
  <si>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</si>
  <si>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</si>
  <si>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</si>
  <si>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</si>
  <si>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</si>
  <si>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</si>
  <si>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</si>
  <si>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</si>
  <si>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</si>
  <si>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</si>
  <si>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</si>
  <si>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</si>
  <si>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</si>
  <si>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</si>
  <si>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</si>
  <si>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</si>
  <si>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</si>
  <si>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</si>
  <si>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</si>
  <si>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</si>
  <si>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</si>
  <si>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</si>
  <si>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</si>
  <si>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</si>
  <si>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</si>
  <si>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</si>
  <si>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</si>
  <si>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</si>
  <si>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</si>
  <si>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</si>
  <si>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</si>
  <si>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</si>
  <si>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</si>
  <si>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</si>
  <si>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</si>
  <si>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</si>
  <si>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</si>
  <si>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</si>
  <si>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</si>
  <si>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</si>
  <si>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</si>
  <si>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</si>
  <si>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</si>
  <si>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</si>
  <si>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</si>
  <si>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</si>
  <si>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</si>
  <si>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</si>
  <si>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</si>
  <si>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</si>
  <si>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</si>
  <si>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</si>
  <si>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</si>
  <si>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</si>
  <si>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</si>
  <si>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</si>
  <si>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</si>
  <si>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</si>
  <si>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</si>
  <si>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</si>
  <si>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</si>
  <si>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</si>
  <si>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</si>
  <si>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</si>
  <si>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</si>
  <si>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</si>
  <si>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</si>
  <si>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</si>
  <si>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</si>
  <si>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</si>
  <si>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</si>
  <si>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</si>
  <si>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</si>
  <si>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</si>
  <si>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</si>
  <si>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</si>
  <si>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</si>
  <si>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</si>
  <si>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</si>
  <si>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</si>
  <si>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</si>
  <si>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</si>
  <si>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</si>
  <si>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</si>
  <si>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</si>
  <si>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</si>
  <si>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</si>
  <si>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</si>
  <si>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</si>
  <si>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</si>
  <si>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</si>
  <si>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</si>
  <si>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</si>
  <si>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</si>
  <si>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</si>
  <si>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</si>
  <si>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</si>
  <si>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</si>
  <si>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</si>
  <si>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</si>
  <si>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</si>
  <si>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</si>
  <si>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</si>
  <si>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</si>
  <si>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</si>
  <si>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</si>
  <si>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</si>
  <si>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</si>
  <si>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</si>
  <si>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</si>
  <si>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</si>
  <si>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</si>
  <si>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</si>
  <si>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</si>
  <si>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</si>
  <si>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</si>
  <si>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</si>
  <si>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</si>
  <si>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</si>
  <si>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</si>
  <si>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</si>
  <si>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</si>
  <si>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</si>
  <si>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</si>
  <si>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</si>
  <si>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</si>
  <si>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</si>
  <si>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</si>
  <si>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</si>
  <si>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</si>
  <si>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</si>
  <si>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</si>
  <si>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</si>
  <si>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</si>
  <si>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</si>
  <si>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</si>
  <si>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</si>
  <si>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</si>
  <si>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</si>
  <si>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</si>
  <si>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</si>
  <si>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</si>
  <si>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</si>
  <si>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</si>
  <si>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</si>
  <si>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</si>
  <si>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</si>
  <si>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</si>
  <si>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</si>
  <si>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</si>
  <si>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</si>
  <si>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</si>
  <si>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</si>
  <si>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</si>
  <si>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</si>
  <si>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</si>
  <si>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</si>
  <si>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</si>
  <si>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</si>
  <si>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</si>
  <si>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</si>
  <si>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</si>
  <si>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</si>
  <si>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</si>
  <si>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</si>
  <si>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</si>
  <si>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</si>
  <si>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</si>
  <si>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</si>
  <si>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</si>
  <si>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</si>
  <si>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</si>
  <si>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</si>
  <si>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</si>
  <si>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</si>
  <si>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</si>
  <si>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</si>
  <si>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</si>
  <si>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</si>
  <si>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</si>
  <si>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</si>
  <si>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</si>
  <si>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</si>
  <si>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</si>
  <si>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</si>
  <si>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</si>
  <si>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</si>
  <si>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</si>
  <si>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</si>
  <si>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</si>
  <si>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</si>
  <si>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</si>
  <si>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</si>
  <si>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</si>
  <si>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</si>
  <si>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</si>
  <si>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</si>
  <si>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</si>
  <si>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</si>
  <si>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</si>
  <si>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</si>
  <si>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</si>
  <si>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</si>
  <si>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</si>
  <si>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</si>
  <si>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</si>
  <si>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</si>
  <si>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</si>
  <si>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</si>
  <si>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</si>
  <si>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</si>
  <si>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</si>
  <si>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</si>
  <si>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</si>
  <si>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</si>
  <si>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</si>
  <si>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</si>
  <si>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</si>
  <si>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</si>
  <si>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</si>
  <si>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</si>
  <si>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</si>
  <si>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</si>
  <si>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</si>
  <si>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</si>
  <si>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</si>
  <si>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</si>
  <si>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</si>
  <si>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</si>
  <si>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</si>
  <si>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</si>
  <si>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</si>
  <si>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</si>
  <si>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</si>
  <si>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</si>
  <si>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</si>
  <si>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</si>
  <si>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</si>
  <si>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</si>
  <si>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</si>
  <si>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</si>
  <si>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</si>
  <si>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</si>
  <si>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</si>
  <si>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</si>
  <si>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</si>
  <si>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</si>
  <si>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</si>
  <si>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</si>
  <si>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</si>
  <si>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</si>
  <si>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</si>
  <si>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</si>
  <si>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</si>
  <si>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</si>
  <si>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</si>
  <si>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</si>
  <si>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</si>
  <si>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</si>
  <si>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</si>
  <si>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</si>
  <si>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</si>
  <si>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</si>
  <si>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</si>
  <si>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</si>
  <si>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</si>
  <si>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</si>
  <si>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</si>
  <si>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</si>
  <si>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</si>
  <si>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</si>
  <si>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</si>
  <si>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</si>
  <si>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</si>
  <si>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</si>
  <si>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</si>
  <si>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</si>
  <si>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</si>
  <si>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</si>
  <si>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</si>
  <si>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</si>
  <si>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</si>
  <si>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</si>
  <si>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</si>
  <si>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</si>
  <si>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</si>
  <si>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</si>
  <si>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</si>
  <si>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</si>
  <si>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</si>
  <si>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</si>
  <si>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</si>
  <si>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</si>
  <si>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</si>
  <si>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</si>
  <si>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</si>
  <si>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</si>
  <si>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</si>
  <si>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</si>
  <si>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</si>
  <si>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</si>
  <si>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</si>
  <si>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</si>
  <si>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</si>
  <si>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</si>
  <si>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</si>
  <si>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</si>
  <si>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</si>
  <si>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</si>
  <si>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</si>
  <si>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</si>
  <si>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</si>
  <si>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</si>
  <si>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</si>
  <si>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</si>
  <si>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</si>
  <si>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</si>
  <si>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</si>
  <si>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</si>
  <si>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</si>
  <si>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</si>
  <si>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</si>
  <si>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</si>
  <si>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</si>
  <si>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</si>
  <si>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</si>
  <si>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</si>
  <si>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</si>
  <si>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</si>
  <si>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</si>
  <si>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</si>
  <si>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</si>
  <si>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</si>
  <si>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</si>
  <si>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</si>
  <si>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</si>
  <si>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</si>
  <si>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</si>
  <si>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</si>
  <si>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</si>
  <si>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</si>
  <si>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</si>
  <si>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</si>
  <si>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</si>
  <si>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</si>
  <si>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</si>
  <si>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</si>
  <si>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</si>
  <si>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</si>
  <si>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</si>
  <si>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</si>
  <si>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</si>
  <si>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</si>
  <si>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</si>
  <si>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</si>
  <si>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</si>
  <si>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</si>
  <si>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</si>
  <si>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</si>
  <si>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</si>
  <si>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</si>
  <si>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</si>
  <si>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</si>
  <si>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</si>
  <si>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</si>
  <si>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</si>
  <si>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</si>
  <si>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</si>
  <si>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</si>
  <si>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</si>
  <si>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</si>
  <si>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</si>
  <si>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</si>
  <si>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</si>
  <si>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</si>
  <si>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</si>
  <si>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</si>
  <si>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</si>
  <si>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</si>
  <si>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</si>
  <si>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</si>
  <si>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</si>
  <si>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</si>
  <si>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</si>
  <si>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</si>
  <si>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</si>
  <si>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</si>
  <si>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</si>
  <si>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</si>
  <si>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</si>
  <si>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</si>
  <si>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</si>
  <si>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</si>
  <si>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</si>
  <si>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</si>
  <si>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</si>
  <si>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</si>
  <si>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</si>
  <si>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</si>
  <si>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</si>
  <si>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</si>
  <si>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</si>
  <si>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</si>
  <si>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</si>
  <si>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</si>
  <si>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</si>
  <si>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</si>
  <si>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</si>
  <si>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</si>
  <si>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</si>
  <si>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</si>
  <si>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</si>
  <si>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</si>
  <si>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</si>
  <si>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</si>
  <si>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</si>
  <si>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</si>
  <si>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</si>
  <si>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</si>
  <si>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</si>
  <si>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</si>
  <si>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</si>
  <si>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</si>
  <si>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</si>
  <si>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</si>
  <si>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</si>
  <si>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</si>
  <si>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</si>
  <si>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</si>
  <si>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</si>
  <si>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</si>
  <si>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</si>
  <si>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</si>
  <si>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</si>
  <si>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</si>
  <si>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</si>
  <si>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</si>
  <si>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</si>
  <si>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</si>
  <si>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</si>
  <si>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</si>
  <si>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</si>
  <si>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</si>
  <si>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</si>
  <si>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</si>
  <si>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</si>
  <si>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</si>
  <si>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</si>
  <si>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</si>
  <si>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</si>
  <si>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</si>
  <si>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</si>
  <si>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</si>
  <si>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</si>
  <si>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</si>
  <si>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</si>
  <si>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</si>
  <si>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</si>
  <si>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</si>
  <si>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</si>
  <si>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</si>
  <si>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</si>
  <si>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</si>
  <si>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</si>
  <si>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</si>
  <si>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</si>
  <si>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</si>
  <si>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</si>
  <si>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</si>
  <si>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</si>
  <si>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</si>
  <si>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</si>
  <si>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</si>
  <si>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</si>
  <si>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</si>
  <si>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</si>
  <si>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</si>
  <si>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</si>
  <si>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</si>
  <si>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</si>
  <si>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</si>
  <si>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</si>
  <si>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</si>
  <si>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</si>
  <si>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</si>
  <si>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</si>
  <si>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</si>
  <si>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</si>
  <si>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</si>
  <si>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</si>
  <si>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</si>
  <si>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</si>
  <si>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</si>
  <si>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</si>
  <si>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</si>
  <si>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</si>
  <si>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</si>
  <si>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</si>
  <si>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</si>
  <si>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</si>
  <si>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</si>
  <si>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</si>
  <si>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</si>
  <si>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</si>
  <si>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</si>
  <si>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</si>
  <si>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</si>
  <si>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</si>
  <si>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</si>
  <si>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</si>
  <si>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</si>
  <si>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</si>
  <si>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</si>
  <si>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</si>
  <si>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</si>
  <si>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</si>
  <si>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</si>
  <si>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</si>
  <si>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</si>
  <si>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</si>
  <si>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</si>
  <si>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</si>
  <si>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</si>
  <si>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</si>
  <si>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</si>
  <si>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</si>
  <si>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</si>
  <si>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</si>
  <si>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</si>
  <si>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</si>
  <si>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</si>
  <si>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</si>
  <si>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</si>
  <si>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</si>
  <si>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</si>
  <si>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</si>
  <si>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</si>
  <si>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</si>
  <si>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</si>
  <si>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</si>
  <si>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</si>
  <si>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</si>
  <si>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</si>
  <si>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</si>
  <si>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</si>
  <si>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</si>
  <si>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</si>
  <si>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</si>
  <si>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</si>
  <si>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</si>
  <si>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</si>
  <si>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</si>
  <si>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</si>
  <si>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</si>
  <si>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</si>
  <si>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</si>
  <si>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</si>
  <si>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</si>
  <si>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</si>
  <si>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</si>
  <si>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</si>
  <si>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</si>
  <si>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</si>
  <si>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</si>
  <si>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</si>
  <si>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</si>
  <si>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</si>
  <si>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</si>
  <si>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</si>
  <si>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</si>
  <si>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</si>
  <si>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</si>
  <si>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</si>
  <si>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</si>
  <si>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</si>
  <si>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</si>
  <si>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</si>
  <si>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</si>
  <si>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</si>
  <si>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</si>
  <si>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</si>
  <si>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</si>
  <si>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</si>
  <si>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</si>
  <si>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</si>
  <si>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</si>
  <si>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</si>
  <si>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</si>
  <si>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</si>
  <si>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</si>
  <si>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</si>
  <si>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</si>
  <si>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</si>
  <si>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</si>
  <si>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</si>
  <si>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</si>
  <si>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</si>
  <si>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</si>
  <si>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</si>
  <si>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</si>
  <si>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</si>
  <si>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</si>
  <si>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</si>
  <si>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</si>
  <si>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</si>
  <si>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</si>
  <si>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</si>
  <si>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</si>
  <si>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</si>
  <si>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</si>
  <si>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</si>
  <si>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</si>
  <si>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</si>
  <si>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</si>
  <si>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</si>
  <si>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</si>
  <si>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</si>
  <si>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</si>
  <si>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</si>
  <si>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</si>
  <si>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</si>
  <si>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</si>
  <si>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</si>
  <si>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</si>
  <si>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</si>
  <si>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</si>
  <si>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</si>
  <si>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</si>
  <si>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</si>
  <si>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</si>
  <si>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</si>
  <si>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</si>
  <si>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</si>
  <si>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</si>
  <si>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</si>
  <si>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</si>
  <si>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</si>
  <si>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</si>
  <si>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</si>
  <si>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</si>
  <si>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</si>
  <si>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</si>
  <si>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</si>
  <si>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</si>
  <si>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</si>
  <si>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</si>
  <si>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</si>
  <si>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</si>
  <si>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</si>
  <si>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</si>
  <si>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</si>
  <si>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</si>
  <si>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</si>
  <si>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</si>
  <si>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</si>
  <si>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</si>
  <si>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</si>
  <si>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</si>
  <si>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</si>
  <si>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</si>
  <si>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</si>
  <si>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</si>
  <si>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</si>
  <si>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</si>
  <si>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</si>
  <si>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</si>
  <si>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</si>
  <si>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</si>
  <si>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</si>
  <si>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</si>
  <si>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</si>
  <si>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</si>
  <si>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</si>
  <si>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</si>
  <si>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</si>
  <si>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</si>
  <si>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</si>
  <si>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</si>
  <si>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</si>
  <si>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</si>
  <si>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</si>
  <si>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</si>
  <si>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</si>
  <si>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</si>
  <si>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</si>
  <si>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</si>
  <si>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</si>
  <si>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</si>
  <si>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</si>
  <si>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</si>
  <si>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</si>
  <si>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</si>
  <si>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</si>
  <si>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</si>
  <si>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</si>
  <si>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</si>
  <si>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</si>
  <si>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</si>
  <si>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</si>
  <si>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</si>
  <si>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</si>
  <si>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</si>
  <si>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</si>
  <si>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</si>
  <si>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</si>
  <si>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</si>
  <si>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</si>
  <si>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</si>
  <si>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</si>
  <si>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</si>
  <si>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</si>
  <si>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</si>
  <si>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</si>
  <si>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</si>
  <si>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</si>
  <si>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</si>
  <si>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</si>
  <si>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</si>
  <si>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</si>
  <si>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</si>
  <si>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</si>
  <si>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</si>
  <si>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</si>
  <si>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</si>
  <si>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</si>
  <si>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</si>
  <si>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</si>
  <si>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</si>
  <si>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</si>
  <si>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</si>
  <si>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</si>
  <si>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</si>
  <si>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</si>
  <si>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</si>
  <si>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</si>
  <si>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</si>
  <si>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</si>
  <si>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</si>
  <si>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</si>
  <si>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</si>
  <si>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</si>
  <si>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</si>
  <si>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</si>
  <si>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</si>
  <si>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</si>
  <si>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</si>
  <si>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</si>
  <si>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</si>
  <si>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</si>
  <si>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</si>
  <si>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</si>
  <si>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</si>
  <si>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</si>
  <si>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</si>
  <si>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</si>
  <si>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</si>
  <si>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</si>
  <si>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</si>
  <si>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</si>
  <si>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</si>
  <si>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</si>
  <si>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</si>
  <si>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</si>
  <si>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</si>
  <si>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</si>
  <si>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</si>
  <si>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</si>
  <si>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</si>
  <si>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</si>
  <si>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</si>
  <si>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</si>
  <si>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</si>
  <si>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</si>
  <si>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</si>
  <si>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</si>
  <si>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</si>
  <si>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</si>
  <si>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</si>
  <si>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</si>
  <si>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</si>
  <si>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</si>
  <si>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</si>
  <si>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</si>
  <si>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</si>
  <si>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</si>
  <si>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</si>
  <si>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</si>
  <si>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</si>
  <si>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</si>
  <si>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</si>
  <si>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</si>
  <si>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</si>
  <si>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</si>
  <si>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</si>
  <si>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</si>
  <si>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</si>
  <si>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</si>
  <si>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</si>
  <si>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</si>
  <si>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</si>
  <si>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</si>
  <si>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</si>
  <si>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</si>
  <si>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</si>
  <si>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</si>
  <si>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</si>
  <si>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</si>
  <si>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</si>
  <si>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</si>
  <si>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</si>
  <si>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</si>
  <si>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</si>
  <si>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</si>
  <si>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</si>
  <si>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</si>
  <si>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</si>
  <si>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</si>
  <si>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</si>
  <si>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</si>
  <si>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</si>
  <si>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</si>
  <si>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</si>
  <si>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</si>
  <si>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</si>
  <si>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</si>
  <si>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</si>
  <si>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</si>
  <si>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</si>
  <si>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</si>
  <si>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</si>
  <si>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</si>
  <si>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</si>
  <si>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</si>
  <si>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</si>
  <si>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</si>
  <si>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</si>
  <si>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</si>
  <si>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</si>
  <si>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</si>
  <si>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</si>
  <si>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</si>
  <si>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</si>
  <si>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</si>
  <si>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</si>
  <si>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</si>
  <si>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</si>
  <si>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</si>
  <si>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</si>
  <si>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</si>
  <si>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</si>
  <si>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</si>
  <si>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</si>
  <si>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</si>
  <si>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</si>
  <si>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</si>
  <si>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</si>
  <si>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</si>
  <si>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</si>
  <si>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</si>
  <si>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</si>
  <si>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</si>
  <si>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</si>
  <si>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</si>
  <si>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</si>
  <si>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</si>
  <si>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</si>
  <si>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</si>
  <si>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</si>
  <si>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</si>
  <si>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</si>
  <si>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</si>
  <si>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</si>
  <si>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</si>
  <si>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</si>
  <si>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</si>
  <si>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</si>
  <si>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</si>
  <si>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</si>
  <si>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</si>
  <si>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</si>
  <si>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</si>
  <si>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</si>
  <si>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</si>
  <si>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</si>
  <si>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</si>
  <si>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</si>
  <si>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</si>
  <si>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</si>
  <si>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</si>
  <si>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</si>
  <si>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</si>
  <si>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</si>
  <si>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</si>
  <si>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</si>
  <si>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</si>
  <si>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</si>
  <si>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</si>
  <si>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</si>
  <si>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</si>
  <si>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</si>
  <si>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</si>
  <si>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</si>
  <si>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</si>
  <si>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</si>
  <si>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</si>
  <si>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</si>
  <si>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</si>
  <si>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</si>
  <si>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</si>
  <si>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</si>
  <si>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</si>
  <si>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</si>
  <si>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</si>
  <si>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</si>
  <si>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</si>
  <si>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</si>
  <si>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</si>
  <si>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</si>
  <si>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</si>
  <si>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</si>
  <si>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</si>
  <si>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</si>
  <si>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</si>
  <si>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</si>
  <si>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</si>
  <si>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</si>
  <si>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</si>
  <si>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</si>
  <si>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</si>
  <si>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</si>
  <si>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</si>
  <si>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</si>
  <si>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</si>
  <si>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</si>
  <si>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</si>
  <si>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</si>
  <si>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</si>
  <si>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</si>
  <si>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</si>
  <si>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</si>
  <si>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</si>
  <si>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</si>
  <si>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</si>
  <si>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</si>
  <si>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</si>
  <si>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</si>
  <si>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</si>
  <si>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</si>
  <si>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</si>
  <si>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</si>
  <si>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</si>
  <si>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</si>
  <si>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</si>
  <si>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</si>
  <si>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</si>
  <si>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</si>
  <si>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</si>
  <si>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</si>
  <si>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</si>
  <si>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</si>
  <si>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</si>
  <si>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</si>
  <si>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</si>
  <si>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</si>
  <si>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</si>
  <si>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</si>
  <si>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</si>
  <si>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</si>
  <si>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</si>
  <si>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</si>
  <si>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</si>
  <si>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</si>
  <si>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</si>
  <si>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</si>
  <si>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</si>
  <si>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</si>
  <si>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</si>
  <si>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</si>
  <si>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</si>
  <si>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</si>
  <si>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</si>
  <si>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</si>
  <si>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</si>
  <si>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</si>
  <si>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</si>
  <si>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</si>
  <si>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</si>
  <si>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</si>
  <si>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</si>
  <si>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</si>
  <si>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</si>
  <si>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</si>
  <si>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</si>
  <si>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</si>
  <si>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</si>
  <si>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</si>
  <si>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</si>
  <si>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</si>
  <si>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</si>
  <si>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</si>
  <si>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</si>
  <si>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</si>
  <si>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</si>
  <si>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</si>
  <si>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</si>
  <si>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</si>
  <si>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</si>
  <si>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</si>
  <si>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</si>
  <si>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</si>
  <si>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</si>
  <si>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</si>
  <si>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</si>
  <si>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</si>
  <si>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</si>
  <si>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</si>
  <si>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</si>
  <si>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</si>
  <si>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</si>
  <si>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</si>
  <si>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</si>
  <si>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</si>
  <si>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</si>
  <si>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</si>
  <si>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</si>
  <si>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</si>
  <si>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</si>
  <si>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</si>
  <si>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</si>
  <si>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</si>
  <si>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</si>
  <si>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</si>
  <si>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</si>
  <si>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</si>
  <si>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</si>
  <si>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</si>
  <si>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</si>
  <si>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</si>
  <si>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</si>
  <si>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</si>
  <si>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</si>
  <si>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</si>
  <si>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</si>
  <si>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</si>
  <si>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</si>
  <si>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</si>
  <si>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</si>
  <si>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</si>
  <si>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</si>
  <si>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</si>
  <si>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</si>
  <si>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</si>
  <si>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</si>
  <si>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</si>
  <si>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</si>
  <si>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</si>
  <si>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</si>
  <si>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</si>
  <si>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</si>
  <si>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</si>
  <si>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</si>
  <si>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</si>
  <si>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</si>
  <si>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</si>
  <si>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</si>
  <si>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</si>
  <si>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</si>
  <si>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</si>
  <si>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</si>
  <si>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</si>
  <si>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</si>
  <si>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</si>
  <si>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</si>
  <si>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</si>
  <si>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</si>
  <si>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</si>
  <si>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</si>
  <si>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</si>
  <si>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</si>
  <si>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</si>
  <si>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</si>
  <si>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</si>
  <si>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</si>
  <si>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</si>
  <si>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</si>
  <si>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</si>
  <si>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</si>
  <si>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</si>
  <si>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</si>
  <si>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</si>
  <si>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</si>
  <si>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</si>
  <si>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</si>
  <si>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</si>
  <si>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</si>
  <si>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</si>
  <si>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</si>
  <si>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</si>
  <si>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</si>
  <si>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</si>
  <si>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</si>
  <si>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</si>
  <si>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</si>
  <si>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</si>
  <si>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</si>
  <si>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</si>
  <si>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</si>
  <si>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</si>
  <si>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</si>
  <si>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</si>
  <si>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</si>
  <si>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</si>
  <si>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</si>
  <si>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</si>
  <si>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</si>
  <si>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</si>
  <si>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</si>
  <si>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</si>
  <si>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</si>
  <si>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</si>
  <si>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</si>
  <si>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</si>
  <si>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</si>
  <si>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</si>
  <si>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</si>
  <si>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</si>
  <si>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</si>
  <si>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</si>
  <si>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</si>
  <si>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</si>
  <si>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</si>
  <si>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</si>
  <si>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</si>
  <si>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</si>
  <si>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</si>
  <si>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</si>
  <si>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</si>
  <si>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</si>
  <si>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</si>
  <si>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</si>
  <si>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</si>
  <si>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</si>
  <si>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</si>
  <si>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</si>
  <si>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</si>
  <si>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</si>
  <si>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</si>
  <si>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</si>
  <si>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</si>
  <si>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</si>
  <si>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</si>
  <si>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</si>
  <si>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</si>
  <si>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</si>
  <si>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</si>
  <si>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</si>
  <si>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</si>
  <si>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</si>
  <si>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</si>
  <si>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</si>
  <si>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</si>
  <si>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</si>
  <si>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</si>
  <si>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</si>
  <si>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</si>
  <si>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</si>
  <si>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</si>
  <si>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</si>
  <si>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</si>
  <si>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</si>
  <si>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</si>
  <si>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</si>
  <si>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</si>
  <si>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</si>
  <si>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</si>
  <si>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</si>
  <si>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</si>
  <si>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</si>
  <si>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</si>
  <si>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</si>
  <si>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</si>
  <si>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</si>
  <si>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</si>
  <si>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</si>
  <si>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</si>
  <si>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</si>
  <si>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</si>
  <si>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</si>
  <si>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</si>
  <si>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</si>
  <si>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</si>
  <si>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</si>
  <si>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</si>
  <si>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</si>
  <si>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</si>
  <si>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</si>
  <si>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</si>
  <si>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</si>
  <si>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</si>
  <si>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</si>
  <si>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</si>
  <si>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</si>
  <si>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</si>
  <si>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</si>
  <si>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</si>
  <si>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</si>
  <si>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</si>
  <si>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</si>
  <si>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</si>
  <si>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</si>
  <si>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</si>
  <si>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</si>
  <si>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</si>
  <si>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</si>
  <si>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</si>
  <si>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</si>
  <si>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</si>
  <si>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</si>
  <si>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</si>
  <si>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</si>
  <si>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</si>
  <si>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</si>
  <si>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</si>
  <si>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</si>
  <si>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</si>
  <si>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</si>
  <si>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</si>
  <si>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</si>
  <si>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</si>
  <si>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</si>
  <si>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</si>
  <si>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</si>
  <si>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</si>
  <si>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</si>
  <si>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</si>
  <si>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</si>
  <si>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</si>
  <si>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</si>
  <si>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</si>
  <si>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</si>
  <si>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</si>
  <si>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</si>
  <si>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</si>
  <si>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</si>
  <si>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</si>
  <si>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</si>
  <si>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</si>
  <si>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</si>
  <si>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</si>
  <si>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</si>
  <si>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</si>
  <si>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</si>
  <si>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</si>
  <si>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</si>
  <si>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</si>
  <si>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</si>
  <si>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</si>
  <si>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</si>
  <si>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</si>
  <si>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</si>
  <si>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</si>
  <si>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</si>
  <si>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</si>
  <si>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</si>
  <si>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</si>
  <si>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</si>
  <si>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</si>
  <si>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</si>
  <si>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</si>
  <si>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</si>
  <si>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</si>
  <si>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</si>
  <si>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</si>
  <si>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</si>
  <si>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</si>
  <si>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</si>
  <si>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</si>
  <si>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</si>
  <si>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</si>
  <si>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</si>
  <si>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</si>
  <si>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</si>
  <si>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</si>
  <si>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</si>
  <si>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</si>
  <si>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</si>
  <si>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</si>
  <si>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</si>
  <si>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</si>
  <si>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</si>
  <si>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</si>
  <si>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</si>
  <si>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</si>
  <si>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</si>
  <si>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</si>
  <si>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</si>
  <si>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</si>
  <si>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</si>
  <si>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</si>
  <si>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</si>
  <si>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</si>
  <si>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</si>
  <si>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</si>
  <si>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</si>
  <si>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</si>
  <si>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</si>
  <si>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</si>
  <si>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</si>
  <si>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</si>
  <si>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</si>
  <si>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</si>
  <si>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</si>
  <si>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</si>
  <si>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</si>
  <si>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</si>
  <si>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</si>
  <si>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</si>
  <si>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</si>
  <si>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</si>
  <si>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</si>
  <si>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</si>
  <si>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</si>
  <si>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</si>
  <si>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</si>
  <si>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</si>
  <si>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</si>
  <si>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</si>
  <si>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</si>
  <si>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</si>
  <si>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</si>
  <si>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</si>
  <si>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</si>
  <si>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</si>
  <si>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</si>
  <si>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</si>
  <si>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</si>
  <si>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</si>
  <si>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</si>
  <si>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</si>
  <si>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</si>
  <si>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</si>
  <si>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</si>
  <si>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</si>
  <si>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</si>
  <si>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</si>
  <si>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</si>
  <si>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</si>
  <si>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</si>
  <si>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</si>
  <si>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</si>
  <si>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</si>
  <si>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</si>
  <si>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</si>
  <si>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</si>
  <si>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</si>
  <si>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</si>
  <si>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</si>
  <si>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</si>
  <si>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</si>
  <si>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</si>
  <si>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</si>
  <si>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</si>
  <si>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</si>
  <si>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</si>
  <si>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</si>
  <si>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</si>
  <si>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</si>
  <si>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</si>
  <si>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</si>
  <si>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</si>
  <si>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</si>
  <si>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</si>
  <si>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</si>
  <si>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</si>
  <si>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</si>
  <si>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</si>
  <si>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</si>
  <si>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</si>
  <si>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</si>
  <si>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</si>
  <si>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</si>
  <si>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</si>
  <si>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</si>
  <si>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</si>
  <si>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</si>
  <si>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</si>
  <si>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</si>
  <si>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</si>
  <si>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</si>
  <si>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</si>
  <si>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</si>
  <si>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</si>
  <si>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</si>
  <si>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</si>
  <si>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</si>
  <si>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</si>
  <si>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</si>
  <si>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</si>
  <si>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</si>
  <si>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</si>
  <si>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</si>
  <si>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</si>
  <si>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</si>
  <si>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</si>
  <si>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</si>
  <si>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</si>
  <si>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</si>
  <si>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</si>
  <si>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</si>
  <si>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</si>
  <si>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</si>
  <si>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</si>
  <si>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</si>
  <si>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</si>
  <si>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</si>
  <si>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</si>
  <si>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</si>
  <si>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</si>
  <si>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</si>
  <si>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</si>
  <si>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</si>
  <si>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</si>
  <si>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</si>
  <si>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</si>
  <si>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</si>
  <si>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</si>
  <si>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</si>
  <si>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</si>
  <si>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</si>
  <si>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</si>
  <si>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</si>
  <si>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</si>
  <si>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</si>
  <si>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</si>
  <si>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</si>
  <si>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</si>
  <si>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</si>
  <si>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</si>
  <si>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</si>
  <si>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</si>
  <si>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</si>
  <si>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</si>
  <si>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</si>
  <si>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</si>
  <si>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</si>
  <si>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</si>
  <si>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</si>
  <si>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</si>
  <si>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</si>
  <si>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</si>
  <si>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</si>
  <si>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</si>
  <si>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</si>
  <si>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</si>
  <si>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</si>
  <si>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</si>
  <si>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</si>
  <si>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</si>
  <si>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</si>
  <si>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</si>
  <si>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</si>
  <si>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</si>
  <si>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</si>
  <si>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</si>
  <si>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</si>
  <si>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</si>
  <si>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</si>
  <si>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</si>
  <si>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</si>
  <si>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</si>
  <si>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</si>
  <si>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</si>
  <si>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</si>
  <si>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</si>
  <si>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</si>
  <si>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</si>
  <si>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</si>
  <si>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</si>
  <si>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</si>
  <si>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</si>
  <si>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</si>
  <si>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</si>
  <si>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</si>
  <si>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</si>
  <si>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</si>
  <si>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</si>
  <si>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</si>
  <si>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</si>
  <si>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</si>
  <si>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</si>
  <si>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</si>
  <si>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</si>
  <si>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</si>
  <si>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</si>
  <si>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</si>
  <si>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</si>
  <si>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</si>
  <si>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</si>
  <si>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</si>
  <si>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</si>
  <si>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</si>
  <si>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</si>
  <si>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</si>
  <si>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</si>
  <si>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</si>
  <si>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</si>
  <si>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</si>
  <si>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</si>
  <si>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</si>
  <si>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</si>
  <si>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</si>
  <si>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</si>
  <si>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</si>
  <si>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</si>
  <si>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</si>
  <si>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</si>
  <si>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</si>
  <si>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</si>
  <si>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</si>
  <si>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</si>
  <si>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</si>
  <si>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</si>
  <si>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</si>
  <si>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</si>
  <si>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</si>
  <si>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</si>
  <si>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</si>
  <si>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</si>
  <si>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</si>
  <si>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</si>
  <si>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</si>
  <si>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</si>
  <si>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</si>
  <si>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</si>
  <si>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</si>
  <si>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</si>
  <si>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</si>
  <si>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</si>
  <si>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</si>
  <si>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</si>
  <si>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</si>
  <si>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</si>
  <si>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</si>
  <si>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</si>
  <si>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</si>
  <si>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</si>
  <si>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</si>
  <si>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</si>
  <si>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</si>
  <si>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</si>
  <si>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</si>
  <si>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</si>
  <si>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</si>
  <si>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</si>
  <si>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</si>
  <si>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</si>
  <si>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</si>
  <si>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</si>
  <si>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</si>
  <si>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</si>
  <si>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</si>
  <si>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</si>
  <si>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</si>
  <si>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</si>
  <si>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</si>
  <si>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</si>
  <si>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</si>
  <si>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</si>
  <si>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</si>
  <si>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</si>
  <si>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</si>
  <si>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</si>
  <si>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</si>
  <si>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</si>
  <si>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</si>
  <si>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</si>
  <si>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</si>
  <si>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</si>
  <si>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</si>
  <si>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</si>
  <si>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</si>
  <si>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</si>
  <si>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</si>
  <si>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</si>
  <si>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</si>
  <si>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</si>
  <si>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</si>
  <si>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</si>
  <si>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</si>
  <si>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</si>
  <si>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</si>
  <si>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</si>
  <si>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</si>
  <si>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</si>
  <si>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</si>
  <si>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</si>
  <si>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</si>
  <si>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</si>
  <si>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</si>
  <si>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</si>
  <si>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</si>
  <si>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</si>
  <si>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</si>
  <si>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</si>
  <si>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</si>
  <si>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</si>
  <si>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</si>
  <si>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</si>
  <si>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</si>
  <si>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</si>
  <si>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</si>
  <si>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</si>
  <si>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</si>
  <si>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</si>
  <si>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</si>
  <si>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</si>
  <si>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</si>
  <si>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</si>
  <si>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</si>
  <si>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</si>
  <si>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</si>
  <si>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</si>
  <si>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</si>
  <si>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</si>
  <si>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</si>
  <si>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</si>
  <si>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</si>
  <si>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</si>
  <si>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</si>
  <si>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</si>
  <si>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</si>
  <si>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</si>
  <si>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</si>
  <si>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</si>
  <si>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</si>
  <si>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</si>
  <si>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</si>
  <si>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</si>
  <si>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</si>
  <si>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</si>
  <si>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</si>
  <si>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</si>
  <si>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</si>
  <si>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</si>
  <si>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</si>
  <si>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</si>
  <si>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</si>
  <si>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</si>
  <si>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</si>
  <si>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</si>
  <si>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</si>
  <si>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</si>
  <si>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</si>
  <si>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</si>
  <si>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</si>
  <si>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</si>
  <si>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</si>
  <si>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</si>
  <si>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</si>
  <si>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</si>
  <si>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</si>
  <si>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</si>
  <si>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</si>
  <si>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</si>
  <si>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</si>
  <si>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</si>
  <si>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</si>
  <si>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</si>
  <si>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</si>
  <si>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</si>
  <si>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</si>
  <si>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</si>
  <si>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</si>
  <si>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</si>
  <si>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</si>
  <si>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</si>
  <si>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</si>
  <si>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</si>
  <si>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</si>
  <si>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</si>
  <si>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</si>
  <si>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</si>
  <si>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</si>
  <si>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</si>
  <si>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</si>
  <si>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</si>
  <si>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</si>
  <si>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</si>
  <si>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</si>
  <si>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</si>
  <si>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</si>
  <si>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</si>
  <si>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</si>
  <si>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</si>
  <si>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</si>
  <si>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</si>
  <si>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</si>
  <si>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</si>
  <si>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</si>
  <si>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</si>
  <si>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</si>
  <si>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</si>
  <si>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</si>
  <si>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</si>
  <si>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</si>
  <si>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</si>
  <si>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</si>
  <si>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</si>
  <si>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</si>
  <si>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</si>
  <si>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</si>
  <si>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</si>
  <si>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</si>
  <si>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</si>
  <si>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</si>
  <si>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</si>
  <si>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</si>
  <si>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</si>
  <si>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</si>
  <si>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</si>
  <si>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</si>
  <si>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</si>
  <si>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</si>
  <si>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</si>
  <si>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</si>
  <si>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</si>
  <si>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</si>
  <si>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</si>
  <si>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</si>
  <si>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</si>
  <si>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</si>
  <si>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</si>
  <si>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</si>
  <si>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</si>
  <si>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</si>
  <si>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</si>
  <si>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</si>
  <si>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</si>
  <si>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</si>
  <si>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</si>
  <si>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</si>
  <si>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</si>
  <si>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</si>
  <si>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</si>
  <si>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</si>
  <si>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</si>
  <si>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</si>
  <si>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</si>
  <si>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</si>
  <si>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</si>
  <si>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</si>
  <si>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</si>
  <si>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</si>
  <si>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</si>
  <si>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</si>
  <si>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</si>
  <si>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</si>
  <si>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</si>
  <si>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</si>
  <si>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</si>
  <si>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</si>
  <si>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</si>
  <si>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</si>
  <si>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</si>
  <si>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</si>
  <si>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</si>
  <si>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</si>
  <si>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</si>
  <si>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</si>
  <si>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</si>
  <si>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</si>
  <si>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</si>
  <si>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</si>
  <si>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</si>
  <si>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</si>
  <si>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</si>
  <si>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</si>
  <si>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</si>
  <si>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</si>
  <si>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</si>
  <si>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</si>
  <si>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</si>
  <si>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</si>
  <si>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</si>
  <si>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</si>
  <si>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</si>
  <si>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</si>
  <si>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</si>
  <si>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</si>
  <si>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</si>
  <si>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</si>
  <si>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</si>
  <si>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</si>
  <si>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</si>
  <si>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</si>
  <si>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</si>
  <si>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</si>
  <si>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</si>
  <si>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</si>
  <si>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</si>
  <si>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</si>
  <si>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</si>
  <si>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</si>
  <si>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</si>
  <si>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</si>
  <si>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</si>
  <si>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</si>
  <si>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</si>
  <si>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</si>
  <si>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</si>
  <si>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</si>
  <si>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</si>
  <si>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</si>
  <si>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</si>
  <si>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</si>
  <si>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</si>
  <si>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</si>
  <si>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</si>
  <si>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</si>
  <si>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</si>
  <si>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</si>
  <si>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</si>
  <si>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</si>
  <si>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</si>
  <si>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</si>
  <si>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</si>
  <si>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</si>
  <si>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</si>
  <si>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</si>
  <si>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</si>
  <si>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</si>
  <si>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</si>
  <si>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</si>
  <si>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</si>
  <si>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</si>
  <si>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</si>
  <si>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</si>
  <si>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</si>
  <si>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</si>
  <si>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</si>
  <si>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</si>
  <si>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</si>
  <si>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</si>
  <si>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</si>
  <si>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</si>
  <si>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</si>
  <si>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</si>
  <si>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</si>
  <si>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</si>
  <si>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</si>
  <si>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</si>
  <si>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</si>
  <si>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</si>
  <si>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</si>
  <si>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</si>
  <si>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</si>
  <si>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</si>
  <si>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</si>
  <si>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</si>
  <si>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</si>
  <si>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</si>
  <si>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</si>
  <si>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</si>
  <si>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</si>
  <si>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</si>
  <si>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</si>
  <si>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</si>
  <si>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</si>
  <si>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</si>
  <si>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</si>
  <si>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</si>
  <si>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</si>
  <si>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</si>
  <si>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</si>
  <si>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</si>
  <si>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</si>
  <si>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</si>
  <si>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</si>
  <si>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</si>
  <si>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</si>
  <si>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</si>
  <si>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</si>
  <si>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</si>
  <si>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</si>
  <si>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</si>
  <si>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</si>
  <si>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</si>
  <si>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</si>
  <si>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</si>
  <si>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</si>
  <si>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</si>
  <si>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</si>
  <si>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</si>
  <si>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</si>
  <si>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</si>
  <si>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</si>
  <si>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</si>
  <si>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</si>
  <si>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</si>
  <si>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</si>
  <si>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</si>
  <si>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</si>
  <si>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</si>
  <si>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</si>
  <si>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</si>
  <si>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</si>
  <si>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</si>
  <si>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</si>
  <si>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</si>
  <si>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</si>
  <si>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</si>
  <si>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</si>
  <si>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</si>
  <si>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</si>
  <si>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</si>
  <si>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</si>
  <si>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</si>
  <si>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</si>
  <si>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</si>
  <si>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</si>
  <si>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</si>
  <si>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</si>
  <si>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</si>
  <si>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</si>
  <si>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</si>
  <si>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</si>
  <si>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</si>
  <si>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</si>
  <si>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</si>
  <si>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</si>
  <si>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</si>
  <si>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</si>
  <si>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</si>
  <si>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</si>
  <si>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</si>
  <si>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</si>
  <si>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</si>
  <si>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</si>
  <si>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</si>
  <si>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</si>
  <si>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</si>
  <si>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</si>
  <si>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</si>
  <si>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</si>
  <si>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</si>
  <si>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</si>
  <si>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</si>
  <si>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</si>
  <si>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</si>
  <si>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</si>
  <si>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</si>
  <si>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</si>
  <si>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</si>
  <si>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</si>
  <si>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</si>
  <si>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</si>
  <si>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</si>
  <si>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</si>
  <si>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</si>
  <si>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</si>
  <si>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</si>
  <si>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</si>
  <si>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</si>
  <si>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</si>
  <si>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</si>
  <si>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</si>
  <si>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</si>
  <si>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</si>
  <si>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</si>
  <si>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</si>
  <si>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</si>
  <si>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</si>
  <si>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</si>
  <si>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</si>
  <si>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</si>
  <si>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</si>
  <si>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</si>
  <si>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</si>
  <si>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</si>
  <si>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</si>
  <si>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</si>
  <si>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</si>
  <si>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</si>
  <si>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</si>
  <si>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</si>
  <si>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</si>
  <si>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</si>
  <si>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</si>
  <si>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</si>
  <si>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</si>
  <si>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</si>
  <si>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</si>
  <si>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</si>
  <si>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</si>
  <si>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</si>
  <si>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</si>
  <si>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</si>
  <si>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</si>
  <si>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</si>
  <si>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</si>
  <si>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</si>
  <si>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</si>
  <si>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</si>
  <si>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</si>
  <si>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</si>
  <si>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</si>
  <si>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</si>
  <si>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</si>
  <si>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</si>
  <si>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</si>
  <si>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</si>
  <si>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</si>
  <si>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</si>
  <si>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</si>
  <si>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</si>
  <si>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</si>
  <si>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</si>
  <si>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</si>
  <si>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</si>
  <si>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</si>
  <si>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</si>
  <si>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</si>
  <si>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</si>
  <si>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</si>
  <si>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</si>
  <si>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</si>
  <si>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</si>
  <si>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</si>
  <si>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</si>
  <si>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</si>
  <si>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</si>
  <si>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</si>
  <si>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</si>
  <si>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</si>
  <si>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</si>
  <si>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</si>
  <si>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</si>
  <si>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</si>
  <si>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</si>
  <si>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</si>
  <si>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</si>
  <si>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</si>
  <si>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</si>
  <si>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</si>
  <si>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</si>
  <si>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</si>
  <si>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</si>
  <si>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</si>
  <si>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</si>
  <si>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</si>
  <si>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</si>
  <si>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</si>
  <si>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</si>
  <si>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</si>
  <si>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</si>
  <si>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</si>
  <si>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</si>
  <si>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</si>
  <si>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</si>
  <si>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</si>
  <si>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</si>
  <si>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</si>
  <si>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</si>
  <si>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</si>
  <si>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</si>
  <si>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</si>
  <si>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</si>
  <si>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</si>
  <si>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</si>
  <si>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</si>
  <si>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</si>
  <si>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</si>
  <si>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</si>
  <si>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</si>
  <si>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</si>
  <si>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</si>
  <si>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</si>
  <si>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</si>
  <si>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</si>
  <si>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</si>
  <si>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</si>
  <si>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</si>
  <si>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</si>
  <si>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</si>
  <si>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</si>
  <si>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</si>
  <si>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</si>
  <si>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</si>
  <si>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</si>
  <si>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</si>
  <si>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</si>
  <si>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</si>
  <si>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</si>
  <si>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</si>
  <si>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</si>
  <si>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</si>
  <si>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</si>
  <si>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</si>
  <si>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</si>
  <si>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</si>
  <si>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</si>
  <si>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</si>
  <si>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</si>
  <si>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</si>
  <si>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</si>
  <si>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</si>
  <si>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</si>
  <si>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</si>
  <si>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</si>
  <si>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</si>
  <si>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</si>
  <si>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</si>
  <si>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</si>
  <si>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</si>
  <si>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</si>
  <si>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</si>
  <si>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</si>
  <si>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</si>
  <si>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</si>
  <si>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</si>
  <si>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</si>
  <si>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</si>
  <si>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</si>
  <si>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</si>
  <si>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</si>
  <si>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</si>
  <si>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</si>
  <si>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</si>
  <si>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</si>
  <si>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</si>
  <si>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</si>
  <si>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</si>
  <si>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</si>
  <si>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</si>
  <si>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</si>
  <si>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</si>
  <si>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</si>
  <si>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</si>
  <si>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</si>
  <si>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</si>
  <si>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</si>
  <si>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</si>
  <si>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</si>
  <si>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</si>
  <si>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</si>
  <si>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</si>
  <si>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</si>
  <si>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</si>
  <si>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</si>
  <si>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</si>
  <si>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</si>
  <si>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</si>
  <si>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</si>
  <si>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</si>
  <si>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</si>
  <si>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</si>
  <si>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</si>
  <si>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</si>
  <si>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</si>
  <si>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</si>
  <si>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</si>
  <si>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</si>
  <si>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</si>
  <si>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</si>
  <si>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</si>
  <si>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</si>
  <si>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</si>
  <si>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</si>
  <si>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</si>
  <si>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</si>
  <si>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</si>
  <si>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</si>
  <si>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</si>
  <si>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</si>
  <si>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</si>
  <si>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</si>
  <si>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</si>
  <si>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</si>
  <si>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</si>
  <si>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</si>
  <si>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</si>
  <si>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</si>
  <si>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</si>
  <si>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</si>
  <si>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</si>
  <si>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</si>
  <si>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</si>
  <si>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</si>
  <si>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</si>
  <si>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</si>
  <si>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</si>
  <si>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</si>
  <si>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</si>
  <si>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</si>
  <si>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</si>
  <si>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</si>
  <si>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</si>
  <si>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</si>
  <si>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</si>
  <si>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</si>
  <si>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</si>
  <si>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</si>
  <si>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</si>
  <si>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</si>
  <si>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</si>
  <si>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</si>
  <si>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</si>
  <si>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</si>
  <si>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</si>
  <si>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</si>
  <si>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</si>
  <si>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</si>
  <si>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</si>
  <si>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</si>
  <si>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</si>
  <si>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</si>
  <si>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</si>
  <si>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</si>
  <si>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</si>
  <si>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</si>
  <si>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</si>
  <si>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</si>
  <si>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</si>
  <si>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</si>
  <si>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</si>
  <si>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</si>
  <si>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</si>
  <si>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</si>
  <si>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</si>
  <si>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</si>
  <si>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</si>
  <si>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</si>
  <si>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</si>
  <si>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</si>
  <si>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</si>
  <si>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</si>
  <si>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</si>
  <si>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</si>
  <si>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</si>
  <si>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</si>
  <si>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</si>
  <si>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</si>
  <si>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</si>
  <si>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</si>
  <si>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</si>
  <si>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</si>
  <si>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</si>
  <si>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</si>
  <si>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</si>
  <si>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</si>
  <si>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</si>
  <si>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</si>
  <si>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</si>
  <si>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</si>
  <si>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</si>
  <si>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</si>
  <si>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</si>
  <si>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</si>
  <si>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</si>
  <si>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</si>
  <si>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</si>
  <si>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</si>
  <si>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</si>
  <si>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</si>
  <si>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</si>
  <si>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</si>
  <si>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</si>
  <si>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</si>
  <si>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</si>
  <si>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</si>
  <si>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</si>
  <si>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</si>
  <si>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</si>
  <si>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</si>
  <si>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</si>
  <si>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</si>
  <si>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</si>
  <si>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</si>
  <si>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</si>
  <si>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</si>
  <si>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</si>
  <si>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</si>
  <si>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</si>
  <si>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</si>
  <si>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</si>
  <si>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</si>
  <si>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</si>
  <si>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</si>
  <si>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</si>
  <si>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</si>
  <si>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</si>
  <si>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</si>
  <si>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</si>
  <si>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</si>
  <si>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</si>
  <si>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</si>
  <si>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</si>
  <si>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</si>
  <si>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</si>
  <si>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</si>
  <si>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</si>
  <si>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</si>
  <si>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</si>
  <si>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</si>
  <si>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</si>
  <si>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</si>
  <si>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</si>
  <si>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</si>
  <si>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</si>
  <si>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</si>
  <si>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</si>
  <si>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</si>
  <si>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</si>
  <si>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</si>
  <si>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</si>
  <si>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</si>
  <si>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</si>
  <si>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</si>
  <si>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</si>
  <si>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</si>
  <si>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</si>
  <si>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</si>
  <si>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</si>
  <si>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</si>
  <si>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</si>
  <si>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</si>
  <si>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</si>
  <si>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</si>
  <si>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</si>
  <si>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</si>
  <si>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</si>
  <si>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</si>
  <si>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</si>
  <si>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</si>
  <si>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</si>
  <si>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</si>
  <si>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</si>
  <si>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</si>
  <si>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</si>
  <si>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</si>
  <si>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</si>
  <si>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</si>
  <si>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</si>
  <si>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</si>
  <si>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</si>
  <si>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</si>
  <si>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</si>
  <si>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</si>
  <si>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</si>
  <si>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</si>
  <si>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</si>
  <si>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</si>
  <si>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</si>
  <si>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</si>
  <si>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</si>
  <si>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</si>
  <si>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</si>
  <si>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</si>
  <si>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</si>
  <si>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</si>
  <si>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</si>
  <si>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</si>
  <si>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</si>
  <si>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</si>
  <si>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</si>
  <si>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</si>
  <si>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</si>
  <si>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</si>
  <si>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</si>
  <si>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</si>
  <si>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</si>
  <si>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</si>
  <si>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</si>
  <si>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</si>
  <si>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</si>
  <si>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</si>
  <si>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</si>
  <si>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</si>
  <si>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</si>
  <si>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</si>
  <si>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</si>
  <si>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</si>
  <si>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</si>
  <si>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</si>
  <si>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</si>
  <si>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</si>
  <si>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</si>
  <si>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</si>
  <si>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</si>
  <si>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</si>
  <si>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</si>
  <si>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</si>
  <si>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</si>
  <si>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</si>
  <si>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</si>
  <si>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</si>
  <si>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</si>
  <si>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</si>
  <si>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</si>
  <si>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</si>
  <si>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</si>
  <si>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</si>
  <si>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</si>
  <si>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</si>
  <si>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</si>
  <si>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</si>
  <si>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</si>
  <si>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</si>
  <si>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</si>
  <si>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</si>
  <si>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</si>
  <si>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</si>
  <si>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</si>
  <si>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</si>
  <si>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</si>
  <si>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</si>
  <si>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</si>
  <si>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</si>
  <si>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</si>
  <si>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</si>
  <si>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</si>
  <si>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</si>
  <si>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</si>
  <si>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</si>
  <si>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</si>
  <si>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</si>
  <si>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</si>
  <si>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</si>
  <si>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</si>
  <si>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</si>
  <si>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</si>
  <si>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</si>
  <si>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</si>
  <si>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</si>
  <si>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</si>
  <si>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</si>
  <si>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</si>
  <si>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</si>
  <si>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</si>
  <si>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</si>
  <si>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</si>
  <si>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</si>
  <si>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</si>
  <si>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</si>
  <si>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</si>
  <si>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</si>
  <si>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</si>
  <si>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</si>
  <si>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</si>
  <si>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</si>
  <si>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</si>
  <si>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</si>
  <si>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</si>
  <si>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</si>
  <si>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</si>
  <si>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</si>
  <si>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</si>
  <si>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</si>
  <si>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</si>
  <si>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</si>
  <si>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</si>
  <si>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</si>
  <si>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</si>
  <si>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</si>
  <si>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</si>
  <si>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</si>
  <si>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</si>
  <si>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</si>
  <si>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</si>
  <si>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</si>
  <si>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</si>
  <si>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</si>
  <si>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</si>
  <si>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</si>
  <si>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</si>
  <si>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</si>
  <si>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</si>
  <si>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</si>
  <si>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</si>
  <si>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</si>
  <si>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</si>
  <si>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</si>
  <si>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</si>
  <si>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</si>
  <si>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</si>
  <si>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</si>
  <si>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</si>
  <si>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</si>
  <si>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</si>
  <si>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</si>
  <si>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</si>
  <si>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</si>
  <si>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</si>
  <si>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</si>
  <si>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</si>
  <si>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</si>
  <si>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</si>
  <si>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</si>
  <si>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</si>
  <si>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</si>
  <si>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</si>
  <si>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</si>
  <si>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</si>
  <si>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</si>
  <si>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</si>
  <si>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</si>
  <si>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</si>
  <si>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</si>
  <si>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</si>
  <si>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</si>
  <si>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</si>
  <si>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</si>
  <si>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</si>
  <si>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</si>
  <si>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</si>
  <si>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</si>
  <si>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</si>
  <si>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</si>
  <si>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</si>
  <si>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</si>
  <si>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</si>
  <si>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</si>
  <si>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</si>
  <si>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</si>
  <si>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</si>
  <si>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</si>
  <si>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</si>
  <si>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</si>
  <si>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</si>
  <si>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</si>
  <si>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</si>
  <si>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</si>
  <si>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</si>
  <si>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</si>
  <si>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</si>
  <si>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</si>
  <si>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</si>
  <si>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</si>
  <si>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</si>
  <si>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</si>
  <si>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</si>
  <si>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</si>
  <si>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</si>
  <si>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</si>
  <si>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</si>
  <si>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</si>
  <si>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</si>
  <si>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</si>
  <si>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</si>
  <si>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</si>
  <si>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</si>
  <si>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</si>
  <si>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</si>
  <si>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</si>
  <si>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</si>
  <si>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</si>
  <si>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</si>
  <si>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</si>
  <si>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</si>
  <si>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</si>
  <si>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</si>
  <si>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</si>
  <si>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</si>
  <si>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</si>
  <si>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</si>
  <si>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</si>
  <si>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</si>
  <si>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</si>
  <si>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</si>
  <si>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</si>
  <si>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</si>
  <si>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</si>
  <si>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</si>
  <si>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</si>
  <si>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</si>
  <si>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</si>
  <si>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</si>
  <si>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</si>
  <si>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</si>
  <si>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</si>
  <si>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</si>
  <si>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</si>
  <si>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</si>
  <si>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</si>
  <si>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</si>
  <si>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</si>
  <si>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</si>
  <si>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</si>
  <si>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</si>
  <si>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</si>
  <si>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</si>
  <si>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</si>
  <si>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</si>
  <si>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</si>
  <si>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</si>
  <si>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</si>
  <si>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</si>
  <si>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</si>
  <si>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</si>
  <si>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</si>
  <si>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</si>
  <si>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</si>
  <si>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</si>
  <si>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</si>
  <si>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</si>
  <si>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</si>
  <si>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</si>
  <si>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</si>
  <si>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</si>
  <si>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</si>
  <si>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</si>
  <si>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</si>
  <si>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</si>
  <si>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</si>
  <si>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</si>
  <si>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</si>
  <si>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</si>
  <si>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</si>
  <si>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</si>
  <si>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</si>
  <si>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</si>
  <si>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</si>
  <si>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</si>
  <si>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</si>
  <si>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</si>
  <si>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</si>
  <si>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</si>
  <si>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</si>
  <si>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</si>
  <si>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</si>
  <si>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</si>
  <si>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</si>
  <si>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</si>
  <si>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</si>
  <si>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</si>
  <si>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</si>
  <si>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</si>
  <si>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</si>
  <si>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</si>
  <si>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</si>
  <si>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</si>
  <si>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</si>
  <si>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</si>
  <si>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</si>
  <si>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</si>
  <si>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</si>
  <si>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</si>
  <si>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</si>
  <si>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</si>
  <si>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</si>
  <si>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</si>
  <si>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</si>
  <si>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</si>
  <si>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</si>
  <si>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</si>
  <si>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</si>
  <si>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</si>
  <si>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</si>
  <si>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</si>
  <si>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</si>
  <si>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</si>
  <si>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</si>
  <si>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</si>
  <si>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</si>
  <si>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</si>
  <si>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</si>
  <si>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</si>
  <si>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</si>
  <si>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</si>
  <si>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</si>
  <si>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</si>
  <si>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</si>
  <si>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</si>
  <si>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</si>
  <si>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</si>
  <si>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</si>
  <si>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</si>
  <si>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</si>
  <si>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</si>
  <si>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</si>
  <si>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</si>
  <si>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</si>
  <si>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</si>
  <si>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</si>
  <si>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</si>
  <si>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</si>
  <si>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</si>
  <si>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</si>
  <si>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</si>
  <si>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</si>
  <si>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</si>
  <si>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</si>
  <si>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</si>
  <si>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</si>
  <si>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</si>
  <si>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</si>
  <si>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</si>
  <si>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</si>
  <si>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</si>
  <si>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</si>
  <si>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</si>
  <si>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</si>
  <si>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</si>
  <si>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</si>
  <si>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</si>
  <si>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</si>
  <si>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</si>
  <si>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</si>
  <si>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</si>
  <si>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</si>
  <si>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</si>
  <si>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</si>
  <si>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</si>
  <si>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</si>
  <si>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</si>
  <si>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</si>
  <si>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</si>
  <si>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</si>
  <si>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</si>
  <si>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</si>
  <si>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</si>
  <si>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</si>
  <si>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</si>
  <si>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</si>
  <si>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</si>
  <si>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</si>
  <si>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</si>
  <si>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</si>
  <si>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</si>
  <si>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</si>
  <si>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</si>
  <si>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</si>
  <si>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</si>
  <si>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</si>
  <si>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</si>
  <si>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</si>
  <si>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</si>
  <si>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</si>
  <si>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</si>
  <si>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</si>
  <si>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</si>
  <si>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</si>
  <si>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</si>
  <si>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</si>
  <si>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</si>
  <si>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</si>
  <si>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</si>
  <si>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</si>
  <si>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</si>
  <si>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</si>
  <si>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</si>
  <si>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</si>
  <si>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</si>
  <si>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</si>
  <si>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</si>
  <si>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</si>
  <si>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</si>
  <si>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</si>
  <si>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</si>
  <si>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</si>
  <si>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</si>
  <si>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</si>
  <si>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</si>
  <si>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</si>
  <si>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</si>
  <si>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</si>
  <si>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</si>
  <si>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</si>
  <si>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</si>
  <si>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</si>
  <si>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</si>
  <si>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</si>
  <si>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</si>
  <si>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</si>
  <si>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</si>
  <si>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</si>
  <si>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</si>
  <si>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</si>
  <si>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</si>
  <si>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</si>
  <si>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</si>
  <si>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</si>
  <si>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</si>
  <si>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</si>
  <si>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</si>
  <si>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</si>
  <si>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</si>
  <si>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</si>
  <si>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</si>
  <si>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</si>
  <si>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</si>
  <si>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</si>
  <si>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</si>
  <si>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</si>
  <si>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</si>
  <si>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</si>
  <si>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</si>
  <si>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</si>
  <si>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</si>
  <si>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</si>
  <si>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</si>
  <si>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</si>
  <si>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</si>
  <si>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</si>
  <si>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</si>
  <si>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</si>
  <si>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</si>
  <si>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</si>
  <si>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</si>
  <si>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</si>
  <si>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</si>
  <si>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</si>
  <si>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</si>
  <si>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</si>
  <si>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</si>
  <si>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</si>
  <si>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</si>
  <si>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</si>
  <si>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</si>
  <si>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</si>
  <si>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</si>
  <si>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</si>
  <si>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</si>
  <si>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</si>
  <si>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</si>
  <si>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</si>
  <si>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</si>
  <si>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</si>
  <si>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</si>
  <si>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</si>
  <si>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</si>
  <si>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</si>
  <si>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</si>
  <si>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</si>
  <si>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</si>
  <si>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</si>
  <si>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</si>
  <si>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</si>
  <si>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</si>
  <si>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</si>
  <si>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</si>
  <si>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</si>
  <si>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</si>
  <si>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</si>
  <si>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</si>
  <si>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</si>
  <si>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</si>
  <si>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</si>
  <si>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</si>
  <si>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</si>
  <si>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</si>
  <si>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</si>
  <si>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</si>
  <si>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</si>
  <si>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</si>
  <si>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</si>
  <si>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</si>
  <si>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</si>
  <si>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</si>
  <si>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</si>
  <si>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</si>
  <si>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</si>
  <si>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</si>
  <si>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</si>
  <si>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</si>
  <si>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</si>
  <si>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</si>
  <si>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</si>
  <si>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</si>
  <si>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</si>
  <si>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</si>
  <si>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</si>
  <si>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</si>
  <si>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</si>
  <si>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</si>
  <si>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</si>
  <si>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</si>
  <si>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</si>
  <si>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</si>
  <si>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</si>
  <si>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</si>
  <si>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</si>
  <si>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</si>
  <si>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</si>
  <si>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</si>
  <si>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</si>
  <si>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</si>
  <si>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</si>
  <si>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</si>
  <si>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</si>
  <si>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</si>
  <si>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</si>
  <si>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</si>
  <si>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</si>
  <si>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</si>
  <si>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</si>
  <si>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</si>
  <si>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</si>
  <si>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</si>
  <si>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</si>
  <si>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</si>
  <si>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</si>
  <si>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</si>
  <si>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</si>
  <si>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</si>
  <si>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</si>
  <si>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</si>
  <si>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</si>
  <si>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</si>
  <si>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</si>
  <si>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</si>
  <si>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</si>
  <si>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</si>
  <si>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</si>
  <si>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</si>
  <si>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</si>
  <si>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</si>
  <si>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</si>
  <si>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</si>
  <si>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</si>
  <si>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</si>
  <si>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</si>
  <si>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</si>
  <si>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</si>
  <si>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</si>
  <si>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</si>
  <si>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</si>
  <si>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</si>
  <si>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</si>
  <si>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</si>
  <si>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</si>
  <si>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</si>
  <si>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</si>
  <si>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</si>
  <si>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</si>
  <si>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</si>
  <si>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</si>
  <si>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</si>
  <si>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</si>
  <si>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</si>
  <si>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</si>
  <si>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</si>
  <si>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</si>
  <si>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</si>
  <si>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</si>
  <si>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</si>
  <si>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</si>
  <si>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</si>
  <si>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</si>
  <si>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</si>
  <si>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</si>
  <si>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</si>
  <si>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</si>
  <si>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</si>
  <si>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</si>
  <si>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</si>
  <si>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</si>
  <si>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</si>
  <si>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</si>
  <si>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</si>
  <si>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</si>
  <si>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</si>
  <si>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</si>
  <si>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</si>
  <si>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</si>
  <si>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</si>
  <si>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</si>
  <si>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</si>
  <si>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</si>
  <si>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</si>
  <si>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</si>
  <si>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</si>
  <si>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</si>
  <si>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</si>
  <si>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</si>
  <si>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</si>
  <si>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</si>
  <si>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</si>
  <si>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</si>
  <si>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</si>
  <si>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</si>
  <si>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</si>
  <si>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</si>
  <si>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</si>
  <si>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</si>
  <si>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</si>
  <si>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</si>
  <si>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</si>
  <si>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</si>
  <si>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</si>
  <si>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</si>
  <si>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</si>
  <si>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</si>
  <si>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</si>
  <si>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</si>
  <si>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</si>
  <si>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</si>
  <si>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</si>
  <si>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</si>
  <si>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</si>
  <si>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</si>
  <si>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</si>
  <si>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</si>
  <si>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</si>
  <si>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</si>
  <si>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</si>
  <si>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</si>
  <si>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</si>
  <si>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</si>
  <si>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</si>
  <si>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</si>
  <si>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</si>
  <si>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</si>
  <si>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</si>
  <si>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</si>
  <si>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</si>
  <si>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</si>
  <si>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</si>
  <si>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</si>
  <si>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</si>
  <si>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</si>
  <si>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</si>
  <si>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</si>
  <si>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</si>
  <si>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</si>
  <si>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</si>
  <si>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</si>
  <si>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</si>
  <si>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</si>
  <si>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</si>
  <si>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</si>
  <si>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</si>
  <si>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</si>
  <si>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</si>
  <si>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</si>
  <si>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</si>
  <si>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</si>
  <si>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</si>
  <si>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</si>
  <si>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</si>
  <si>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</si>
  <si>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</si>
  <si>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</si>
  <si>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</si>
  <si>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</si>
  <si>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</si>
  <si>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</si>
  <si>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</si>
  <si>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</si>
  <si>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</si>
  <si>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</si>
  <si>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</si>
  <si>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</si>
  <si>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</si>
  <si>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</si>
  <si>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</si>
  <si>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</si>
  <si>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</si>
  <si>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</si>
  <si>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</si>
  <si>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</si>
  <si>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</si>
  <si>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</si>
  <si>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</si>
  <si>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</si>
  <si>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</si>
  <si>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</si>
  <si>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</si>
  <si>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</si>
  <si>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</si>
  <si>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</si>
  <si>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</si>
  <si>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</si>
  <si>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</si>
  <si>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</si>
  <si>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</si>
  <si>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</si>
  <si>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</si>
  <si>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</si>
  <si>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</si>
  <si>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</si>
  <si>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</si>
  <si>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</si>
  <si>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</si>
  <si>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</si>
  <si>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</si>
  <si>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</si>
  <si>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</si>
  <si>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</si>
  <si>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</si>
  <si>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</si>
  <si>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</si>
  <si>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</si>
  <si>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</si>
  <si>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</si>
  <si>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</si>
  <si>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</si>
  <si>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</si>
  <si>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</si>
  <si>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</si>
  <si>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</si>
  <si>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</si>
  <si>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</si>
  <si>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</si>
  <si>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</si>
  <si>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</si>
  <si>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</si>
  <si>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</si>
  <si>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</si>
  <si>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</si>
  <si>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</si>
  <si>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</si>
  <si>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</si>
  <si>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</si>
  <si>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</si>
  <si>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</si>
  <si>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</si>
  <si>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</si>
  <si>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</si>
  <si>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</si>
  <si>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</si>
  <si>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</si>
  <si>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</si>
  <si>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</si>
  <si>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</si>
  <si>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</si>
  <si>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</si>
  <si>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</si>
  <si>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</si>
  <si>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</si>
  <si>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</si>
  <si>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</si>
  <si>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</si>
  <si>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</si>
  <si>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</si>
  <si>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</si>
  <si>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</si>
  <si>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</si>
  <si>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</si>
  <si>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</si>
  <si>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</si>
  <si>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</si>
  <si>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</si>
  <si>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</si>
  <si>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</si>
  <si>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</si>
  <si>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</si>
  <si>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</si>
  <si>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</si>
  <si>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</si>
  <si>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</si>
  <si>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</si>
  <si>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</si>
  <si>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</si>
  <si>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</si>
  <si>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</si>
  <si>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</si>
  <si>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</si>
  <si>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</si>
  <si>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</si>
  <si>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</si>
  <si>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</si>
  <si>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</si>
  <si>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</si>
  <si>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</si>
  <si>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</si>
  <si>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</si>
  <si>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</si>
  <si>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</si>
  <si>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</si>
  <si>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</si>
  <si>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</si>
  <si>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</si>
  <si>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</si>
  <si>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</si>
  <si>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</si>
  <si>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</si>
  <si>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</si>
  <si>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</si>
  <si>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</si>
  <si>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</si>
  <si>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</si>
  <si>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</si>
  <si>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</si>
  <si>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</si>
  <si>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</si>
  <si>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</si>
  <si>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</si>
  <si>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</si>
  <si>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</si>
  <si>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</si>
  <si>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</si>
  <si>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</si>
  <si>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</si>
  <si>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</si>
  <si>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</si>
  <si>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</si>
  <si>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</si>
  <si>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</si>
  <si>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</si>
  <si>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</si>
  <si>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</si>
  <si>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</si>
  <si>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</si>
  <si>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</si>
  <si>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</si>
  <si>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</si>
  <si>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</si>
  <si>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</si>
  <si>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</si>
  <si>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</si>
  <si>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</si>
  <si>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</si>
  <si>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</si>
  <si>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</si>
  <si>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</si>
  <si>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</si>
  <si>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</si>
  <si>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</si>
  <si>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</si>
  <si>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</si>
  <si>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</si>
  <si>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</si>
  <si>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</si>
  <si>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</si>
  <si>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</si>
  <si>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</si>
  <si>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</si>
  <si>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</si>
  <si>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</si>
  <si>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</si>
  <si>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</si>
  <si>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</si>
  <si>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</si>
  <si>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</si>
  <si>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</si>
  <si>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</si>
  <si>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</si>
  <si>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</si>
  <si>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</si>
  <si>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</si>
  <si>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</si>
  <si>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</si>
  <si>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</si>
  <si>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</si>
  <si>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</si>
  <si>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</si>
  <si>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</si>
  <si>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</si>
  <si>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</si>
  <si>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</si>
  <si>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</si>
  <si>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</si>
  <si>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</si>
  <si>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</si>
  <si>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</si>
  <si>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</si>
  <si>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</si>
  <si>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</si>
  <si>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</si>
  <si>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</si>
  <si>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</si>
  <si>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</si>
  <si>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</si>
  <si>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</si>
  <si>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</si>
  <si>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</si>
  <si>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</si>
  <si>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</si>
  <si>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</si>
  <si>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</si>
  <si>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</si>
  <si>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</si>
  <si>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</si>
  <si>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</si>
  <si>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</si>
  <si>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</si>
  <si>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</si>
  <si>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</si>
  <si>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</si>
  <si>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</si>
  <si>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</si>
  <si>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</si>
  <si>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</si>
  <si>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</si>
  <si>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</si>
  <si>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</si>
  <si>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</si>
  <si>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</si>
  <si>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</si>
  <si>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</si>
  <si>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</si>
  <si>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</si>
  <si>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</si>
  <si>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</si>
  <si>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</si>
  <si>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</si>
  <si>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</si>
  <si>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</si>
  <si>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</si>
  <si>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</si>
  <si>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</si>
  <si>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</si>
  <si>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</si>
  <si>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</si>
  <si>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</si>
  <si>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</si>
  <si>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</si>
  <si>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</si>
  <si>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</si>
  <si>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</si>
  <si>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</si>
  <si>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</si>
  <si>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</si>
  <si>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</si>
  <si>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</si>
  <si>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</si>
  <si>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</si>
  <si>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</si>
  <si>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</si>
  <si>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</si>
  <si>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</si>
  <si>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</si>
  <si>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</si>
  <si>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</si>
  <si>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</si>
  <si>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</si>
  <si>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</si>
  <si>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</si>
  <si>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</si>
  <si>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</si>
  <si>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</si>
  <si>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</si>
  <si>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</si>
  <si>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</si>
  <si>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</si>
  <si>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</si>
  <si>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</si>
  <si>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</si>
  <si>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</si>
  <si>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</si>
  <si>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</si>
  <si>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</si>
  <si>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</si>
  <si>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</si>
  <si>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</si>
  <si>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</si>
  <si>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</si>
  <si>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</si>
  <si>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</si>
  <si>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</si>
  <si>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</si>
  <si>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</si>
  <si>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</si>
  <si>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</si>
  <si>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</si>
  <si>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</si>
  <si>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</si>
  <si>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</si>
  <si>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</si>
  <si>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</si>
  <si>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</si>
  <si>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</si>
  <si>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</si>
  <si>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</si>
  <si>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</si>
  <si>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</si>
  <si>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</si>
  <si>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</si>
  <si>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</si>
  <si>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</si>
  <si>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</si>
  <si>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</si>
  <si>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</si>
  <si>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</si>
  <si>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</si>
  <si>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</si>
  <si>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</si>
  <si>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</si>
  <si>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</si>
  <si>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</si>
  <si>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</si>
  <si>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</si>
  <si>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</si>
  <si>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</si>
  <si>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</si>
  <si>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</si>
  <si>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</si>
  <si>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</si>
  <si>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</si>
  <si>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</si>
  <si>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</si>
  <si>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</si>
  <si>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</si>
  <si>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</si>
  <si>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</si>
  <si>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</si>
  <si>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</si>
  <si>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</si>
  <si>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</si>
  <si>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</si>
  <si>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</si>
  <si>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</si>
  <si>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</si>
  <si>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</si>
  <si>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</si>
  <si>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</si>
  <si>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</si>
  <si>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</si>
  <si>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</si>
  <si>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</si>
  <si>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</si>
  <si>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</si>
  <si>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</si>
  <si>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</si>
  <si>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</si>
  <si>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</si>
  <si>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</si>
  <si>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</si>
  <si>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</si>
  <si>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</si>
  <si>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</si>
  <si>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</si>
  <si>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</si>
  <si>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</si>
  <si>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</si>
  <si>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</si>
  <si>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</si>
  <si>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</si>
  <si>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</si>
  <si>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</si>
  <si>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</si>
  <si>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</si>
  <si>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</si>
  <si>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</si>
  <si>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</si>
  <si>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</si>
  <si>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</si>
  <si>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</si>
  <si>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</si>
  <si>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</si>
  <si>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</si>
  <si>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</si>
  <si>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</si>
  <si>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</si>
  <si>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</si>
  <si>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</si>
  <si>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</si>
  <si>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</si>
  <si>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</si>
  <si>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</si>
  <si>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</si>
  <si>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</si>
  <si>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</si>
  <si>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</si>
  <si>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</si>
  <si>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</si>
  <si>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</si>
  <si>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</si>
  <si>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</si>
  <si>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</si>
  <si>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</si>
  <si>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</si>
  <si>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</si>
  <si>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</si>
  <si>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</si>
  <si>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</si>
  <si>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</si>
  <si>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</si>
  <si>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</si>
  <si>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</si>
  <si>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</si>
  <si>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</si>
  <si>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</si>
  <si>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</si>
  <si>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</si>
  <si>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</si>
  <si>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</si>
  <si>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</si>
  <si>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</si>
  <si>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</si>
  <si>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</si>
  <si>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</si>
  <si>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</si>
  <si>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</si>
  <si>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</si>
  <si>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</si>
  <si>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</si>
  <si>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</si>
  <si>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</si>
  <si>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</si>
  <si>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</si>
  <si>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</si>
  <si>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</si>
  <si>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</si>
  <si>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</si>
  <si>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</si>
  <si>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</si>
  <si>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</si>
  <si>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</si>
  <si>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</si>
  <si>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</si>
  <si>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</si>
  <si>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</si>
  <si>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</si>
  <si>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</si>
  <si>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</si>
  <si>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</si>
  <si>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</si>
  <si>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</si>
  <si>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</si>
  <si>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</si>
  <si>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</si>
  <si>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</si>
  <si>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</si>
  <si>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</si>
  <si>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</si>
  <si>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</si>
  <si>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</si>
  <si>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</si>
  <si>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</si>
  <si>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</si>
  <si>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</si>
  <si>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</si>
  <si>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</si>
  <si>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</si>
  <si>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</si>
  <si>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</si>
  <si>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</si>
  <si>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</si>
  <si>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</si>
  <si>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</si>
  <si>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</si>
  <si>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</si>
  <si>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</si>
  <si>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</si>
  <si>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</si>
  <si>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</si>
  <si>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</si>
  <si>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</si>
  <si>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</si>
  <si>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</si>
  <si>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</si>
  <si>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</si>
  <si>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</si>
  <si>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</si>
  <si>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</si>
  <si>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</si>
  <si>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</si>
  <si>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</si>
  <si>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</si>
  <si>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</si>
  <si>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</si>
  <si>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</si>
  <si>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</si>
  <si>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</si>
  <si>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</si>
  <si>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</si>
  <si>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</si>
  <si>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</si>
  <si>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</si>
  <si>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</si>
  <si>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</si>
  <si>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</si>
  <si>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</si>
  <si>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</si>
  <si>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</si>
  <si>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</si>
  <si>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</si>
  <si>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</si>
  <si>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</si>
  <si>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</si>
  <si>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</si>
  <si>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</si>
  <si>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</si>
  <si>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</si>
  <si>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</si>
  <si>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</si>
  <si>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</si>
  <si>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</si>
  <si>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</si>
  <si>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</si>
  <si>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</si>
  <si>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</si>
  <si>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</si>
  <si>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</si>
  <si>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</si>
  <si>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</si>
  <si>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</si>
  <si>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</si>
  <si>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</si>
  <si>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</si>
  <si>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</si>
  <si>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</si>
  <si>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</si>
  <si>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</si>
  <si>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</si>
  <si>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</si>
  <si>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</si>
  <si>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</si>
  <si>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</si>
  <si>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</si>
  <si>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</si>
  <si>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</si>
  <si>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</si>
  <si>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</si>
  <si>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</si>
  <si>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</si>
  <si>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</si>
  <si>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</si>
  <si>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</si>
  <si>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</si>
  <si>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</si>
  <si>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</si>
  <si>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</si>
  <si>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</si>
  <si>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</si>
  <si>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</si>
  <si>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</si>
  <si>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</si>
  <si>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</si>
  <si>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</si>
  <si>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</si>
  <si>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</si>
  <si>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</si>
  <si>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</si>
  <si>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</si>
  <si>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</si>
  <si>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</si>
  <si>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</si>
  <si>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</si>
  <si>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</si>
  <si>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</si>
  <si>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</si>
  <si>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</si>
  <si>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</si>
  <si>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</si>
  <si>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</si>
  <si>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</si>
  <si>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</si>
  <si>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</si>
  <si>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</si>
  <si>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</si>
  <si>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</si>
  <si>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</si>
  <si>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</si>
  <si>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</si>
  <si>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</si>
  <si>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</si>
  <si>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</si>
  <si>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</si>
  <si>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</si>
  <si>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</si>
  <si>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</si>
  <si>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</si>
  <si>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</si>
  <si>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</si>
  <si>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</si>
  <si>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</si>
  <si>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</si>
  <si>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</si>
  <si>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</si>
  <si>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</si>
  <si>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</si>
  <si>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</si>
  <si>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</si>
  <si>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</si>
  <si>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</si>
  <si>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</si>
  <si>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</si>
  <si>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</si>
  <si>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</si>
  <si>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</si>
  <si>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</si>
  <si>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</si>
  <si>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</si>
  <si>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</si>
  <si>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</si>
  <si>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</si>
  <si>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</si>
  <si>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</si>
  <si>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</si>
  <si>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</si>
  <si>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</si>
  <si>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</si>
  <si>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</si>
  <si>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</si>
  <si>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</si>
  <si>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</si>
  <si>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</si>
  <si>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</si>
  <si>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</si>
  <si>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</si>
  <si>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</si>
  <si>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</si>
  <si>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</si>
  <si>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</si>
  <si>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</si>
  <si>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</si>
  <si>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</si>
  <si>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</si>
  <si>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</si>
  <si>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</si>
  <si>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</si>
  <si>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</si>
  <si>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</si>
  <si>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</si>
  <si>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</si>
  <si>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</si>
  <si>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</si>
  <si>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</si>
  <si>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</si>
  <si>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</si>
  <si>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</si>
  <si>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</si>
  <si>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</si>
  <si>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</si>
  <si>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</si>
  <si>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</si>
  <si>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</si>
  <si>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</si>
  <si>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</si>
  <si>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</si>
  <si>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</si>
  <si>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</si>
  <si>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</si>
  <si>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</si>
  <si>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</si>
  <si>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</si>
  <si>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</si>
  <si>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</si>
  <si>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</si>
  <si>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</si>
  <si>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</si>
  <si>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</si>
  <si>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</si>
  <si>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</si>
  <si>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</si>
  <si>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</si>
  <si>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</si>
  <si>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</si>
  <si>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</si>
  <si>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</si>
  <si>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</si>
  <si>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</si>
  <si>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</si>
  <si>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</si>
  <si>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</si>
  <si>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</si>
  <si>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</si>
  <si>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</si>
  <si>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</si>
  <si>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</si>
  <si>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</si>
  <si>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</si>
  <si>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</si>
  <si>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</si>
  <si>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</si>
  <si>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</si>
  <si>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</si>
  <si>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</si>
  <si>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</si>
  <si>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</si>
  <si>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</si>
  <si>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</si>
  <si>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</si>
  <si>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</si>
  <si>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</si>
  <si>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</si>
  <si>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</si>
  <si>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</si>
  <si>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</si>
  <si>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</si>
  <si>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</si>
  <si>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</si>
  <si>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</si>
  <si>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</si>
  <si>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</si>
  <si>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</si>
  <si>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</si>
  <si>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</si>
  <si>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</si>
  <si>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</si>
  <si>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</si>
  <si>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</si>
  <si>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</si>
  <si>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</si>
  <si>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</si>
  <si>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</si>
  <si>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</si>
  <si>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</si>
  <si>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</si>
  <si>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</si>
  <si>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</si>
  <si>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</si>
  <si>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</si>
  <si>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</si>
  <si>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</si>
  <si>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</si>
  <si>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</si>
  <si>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</si>
  <si>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</si>
  <si>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</si>
  <si>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</si>
  <si>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</si>
  <si>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</si>
  <si>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</si>
  <si>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</si>
  <si>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</si>
  <si>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</si>
  <si>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</si>
  <si>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</si>
  <si>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</si>
  <si>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</si>
  <si>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</si>
  <si>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</si>
  <si>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</si>
  <si>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</si>
  <si>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</si>
  <si>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</si>
  <si>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</si>
  <si>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</si>
  <si>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</si>
  <si>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</si>
  <si>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</si>
  <si>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</si>
  <si>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</si>
  <si>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</si>
  <si>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</si>
  <si>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</si>
  <si>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</si>
  <si>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</si>
  <si>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</si>
  <si>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</si>
  <si>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</si>
  <si>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</si>
  <si>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</si>
  <si>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</si>
  <si>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</si>
  <si>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</si>
  <si>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</si>
  <si>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</si>
  <si>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</si>
  <si>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</si>
  <si>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</si>
  <si>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</si>
  <si>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</si>
  <si>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</si>
  <si>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</si>
  <si>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</si>
  <si>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</si>
  <si>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</si>
  <si>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</si>
  <si>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</si>
  <si>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</si>
  <si>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</si>
  <si>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</si>
  <si>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</si>
  <si>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</si>
  <si>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</si>
  <si>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</si>
  <si>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</si>
  <si>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</si>
  <si>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</si>
  <si>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</si>
  <si>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</si>
  <si>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</si>
  <si>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</si>
  <si>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</si>
  <si>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</si>
  <si>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</si>
  <si>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</si>
  <si>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</si>
  <si>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</si>
  <si>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</si>
  <si>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</si>
  <si>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</si>
  <si>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</si>
  <si>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</si>
  <si>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</si>
  <si>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</si>
  <si>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</si>
  <si>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</si>
  <si>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</si>
  <si>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</si>
  <si>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</si>
  <si>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</si>
  <si>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</si>
  <si>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</si>
  <si>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</si>
  <si>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</si>
  <si>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</si>
  <si>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</si>
  <si>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</si>
  <si>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</si>
  <si>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</si>
  <si>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</si>
  <si>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</si>
  <si>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</si>
  <si>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</si>
  <si>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</si>
  <si>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</si>
  <si>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</si>
  <si>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</si>
  <si>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</si>
  <si>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</si>
  <si>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</si>
  <si>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</si>
  <si>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</si>
  <si>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</si>
  <si>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</si>
  <si>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</si>
  <si>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</si>
  <si>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</si>
  <si>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</si>
  <si>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</si>
  <si>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</si>
  <si>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</si>
  <si>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</si>
  <si>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</si>
  <si>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</si>
  <si>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</si>
  <si>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</si>
  <si>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</si>
  <si>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</si>
  <si>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</si>
  <si>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</si>
  <si>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</si>
  <si>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</si>
  <si>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</si>
  <si>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</si>
  <si>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</si>
  <si>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</si>
  <si>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</si>
  <si>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</si>
  <si>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</si>
  <si>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</si>
  <si>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</si>
  <si>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</si>
  <si>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</si>
  <si>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</si>
  <si>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</si>
  <si>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</si>
  <si>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</si>
  <si>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</si>
  <si>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</si>
  <si>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</si>
  <si>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</si>
  <si>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</si>
  <si>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</si>
  <si>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</si>
  <si>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</si>
  <si>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</si>
  <si>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</si>
  <si>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</si>
  <si>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</si>
  <si>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</si>
  <si>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</si>
  <si>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</si>
  <si>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</si>
  <si>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</si>
  <si>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</si>
  <si>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</si>
  <si>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</si>
  <si>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</si>
  <si>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</si>
  <si>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</si>
  <si>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</si>
  <si>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</si>
  <si>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</si>
  <si>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</si>
  <si>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</si>
  <si>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</si>
  <si>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</si>
  <si>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</si>
  <si>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</si>
  <si>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</si>
  <si>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</si>
  <si>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</si>
  <si>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</si>
  <si>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</si>
  <si>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</si>
  <si>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</si>
  <si>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</si>
  <si>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</si>
  <si>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</si>
  <si>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</si>
  <si>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</si>
  <si>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</si>
  <si>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</si>
  <si>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</si>
  <si>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</si>
  <si>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</si>
  <si>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</si>
  <si>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</si>
  <si>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</si>
  <si>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</si>
  <si>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</si>
  <si>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</si>
  <si>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</si>
  <si>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</si>
  <si>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</si>
  <si>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</si>
  <si>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</si>
  <si>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</si>
  <si>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</si>
  <si>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</si>
  <si>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</si>
  <si>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</si>
  <si>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</si>
  <si>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</si>
  <si>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</si>
  <si>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</si>
  <si>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</si>
  <si>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</si>
  <si>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</si>
  <si>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</si>
  <si>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</si>
  <si>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</si>
  <si>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</si>
  <si>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</si>
  <si>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</si>
  <si>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</si>
  <si>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</si>
  <si>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</si>
  <si>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</si>
  <si>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</si>
  <si>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</si>
  <si>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</si>
  <si>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</si>
  <si>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</si>
  <si>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</si>
  <si>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</si>
  <si>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</si>
  <si>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</si>
  <si>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</si>
  <si>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</si>
  <si>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</si>
  <si>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</si>
  <si>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</si>
  <si>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</si>
  <si>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</si>
  <si>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</si>
  <si>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</si>
  <si>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</si>
  <si>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</si>
  <si>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</si>
  <si>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</si>
  <si>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</si>
  <si>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</si>
  <si>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</si>
  <si>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</si>
  <si>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</si>
  <si>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</si>
  <si>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</si>
  <si>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</si>
  <si>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</si>
  <si>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</si>
  <si>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</si>
  <si>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</si>
  <si>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</si>
  <si>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</si>
  <si>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</si>
  <si>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</si>
  <si>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</si>
  <si>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</si>
  <si>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</si>
  <si>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</si>
  <si>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</si>
  <si>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</si>
  <si>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</si>
  <si>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</si>
  <si>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</si>
  <si>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</si>
  <si>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</si>
  <si>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</si>
  <si>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</si>
  <si>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</si>
  <si>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</si>
  <si>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</si>
  <si>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</si>
  <si>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</si>
  <si>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</si>
  <si>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</si>
  <si>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</si>
  <si>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</si>
  <si>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</si>
  <si>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</si>
  <si>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</si>
  <si>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</si>
  <si>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</si>
  <si>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</si>
  <si>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</si>
  <si>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</si>
  <si>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</si>
  <si>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</si>
  <si>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</si>
  <si>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</si>
  <si>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</si>
  <si>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</si>
  <si>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</si>
  <si>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</si>
  <si>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</si>
  <si>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</si>
  <si>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</si>
  <si>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</si>
  <si>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</si>
  <si>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</si>
  <si>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</si>
  <si>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</si>
  <si>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</si>
  <si>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</si>
  <si>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</si>
  <si>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</si>
  <si>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</si>
  <si>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</si>
  <si>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</si>
  <si>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</si>
  <si>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</si>
  <si>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</si>
  <si>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</si>
  <si>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</si>
  <si>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</si>
  <si>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</si>
  <si>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</si>
  <si>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</si>
  <si>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</si>
  <si>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</si>
  <si>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</si>
  <si>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</si>
  <si>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</si>
  <si>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</si>
  <si>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</si>
  <si>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</si>
  <si>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</si>
  <si>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</si>
  <si>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</si>
  <si>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</si>
  <si>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</si>
  <si>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</si>
  <si>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</si>
  <si>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</si>
  <si>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</si>
  <si>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</si>
  <si>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</si>
  <si>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</si>
  <si>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</si>
  <si>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</si>
  <si>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</si>
  <si>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</si>
  <si>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</si>
  <si>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</si>
  <si>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</si>
  <si>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</si>
  <si>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</si>
  <si>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</si>
  <si>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</si>
  <si>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</si>
  <si>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</si>
  <si>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</si>
  <si>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</si>
  <si>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</si>
  <si>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</si>
  <si>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</si>
  <si>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</si>
  <si>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</si>
  <si>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</si>
  <si>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</si>
  <si>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</si>
  <si>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</si>
  <si>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</si>
  <si>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</si>
  <si>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</si>
  <si>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</si>
  <si>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</si>
  <si>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</si>
  <si>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</si>
  <si>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</si>
  <si>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</si>
  <si>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</si>
  <si>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</si>
  <si>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</si>
  <si>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</si>
  <si>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</si>
  <si>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</si>
  <si>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</si>
  <si>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</si>
  <si>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</si>
  <si>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</si>
  <si>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</si>
  <si>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</si>
  <si>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</si>
  <si>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</si>
  <si>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</si>
  <si>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</si>
  <si>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</si>
  <si>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</si>
  <si>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</si>
  <si>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</si>
  <si>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</si>
  <si>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</si>
  <si>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</si>
  <si>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</si>
  <si>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</si>
  <si>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</si>
  <si>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</si>
  <si>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</si>
  <si>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</si>
  <si>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</si>
  <si>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</si>
  <si>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</si>
  <si>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</si>
  <si>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</si>
  <si>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</si>
  <si>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</si>
  <si>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</si>
  <si>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</si>
  <si>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</si>
  <si>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</si>
  <si>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</si>
  <si>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</si>
  <si>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</si>
  <si>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</si>
  <si>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</si>
  <si>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</si>
  <si>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</si>
  <si>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</si>
  <si>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</si>
  <si>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</si>
  <si>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</si>
  <si>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</si>
  <si>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</si>
  <si>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</si>
  <si>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</si>
  <si>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</si>
  <si>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</si>
  <si>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</si>
  <si>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</si>
  <si>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</si>
  <si>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</si>
  <si>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</si>
  <si>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</si>
  <si>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</si>
  <si>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</si>
  <si>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</si>
  <si>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</si>
  <si>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</si>
  <si>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</si>
  <si>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</si>
  <si>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</si>
  <si>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</si>
  <si>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</si>
  <si>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</si>
  <si>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</si>
  <si>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</si>
  <si>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</si>
  <si>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</si>
  <si>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</si>
  <si>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</si>
  <si>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</si>
  <si>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</si>
  <si>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</si>
  <si>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</si>
  <si>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</si>
  <si>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</si>
  <si>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</si>
  <si>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</si>
  <si>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</si>
  <si>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</si>
  <si>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</si>
  <si>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</si>
  <si>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</si>
  <si>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</si>
  <si>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</si>
  <si>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</si>
  <si>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</si>
  <si>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</si>
  <si>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</si>
  <si>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</si>
  <si>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</si>
  <si>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</si>
  <si>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</si>
  <si>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</si>
  <si>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</si>
  <si>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</si>
  <si>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</si>
  <si>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</si>
  <si>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</si>
  <si>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</si>
  <si>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</si>
  <si>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</si>
  <si>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</si>
  <si>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</si>
  <si>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</si>
  <si>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</si>
  <si>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</si>
  <si>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</si>
  <si>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</si>
  <si>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</si>
  <si>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</si>
  <si>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</si>
  <si>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</si>
  <si>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</si>
  <si>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</si>
  <si>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</si>
  <si>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</si>
  <si>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</si>
  <si>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</si>
  <si>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</si>
  <si>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</si>
  <si>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</si>
  <si>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</si>
  <si>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</si>
  <si>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</si>
  <si>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</si>
  <si>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</si>
  <si>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</si>
  <si>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</si>
  <si>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</si>
  <si>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</si>
  <si>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</si>
  <si>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</si>
  <si>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</si>
  <si>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</si>
  <si>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</si>
  <si>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</si>
  <si>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</si>
  <si>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</si>
  <si>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</si>
  <si>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</si>
  <si>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</si>
  <si>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</si>
  <si>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</si>
  <si>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</si>
  <si>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</si>
  <si>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</si>
  <si>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</si>
  <si>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</si>
  <si>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</si>
  <si>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</si>
  <si>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</si>
  <si>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</si>
  <si>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</si>
  <si>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</si>
  <si>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</si>
  <si>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</si>
  <si>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</si>
  <si>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</si>
  <si>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</si>
  <si>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</si>
  <si>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</si>
  <si>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</si>
  <si>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</si>
  <si>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</si>
  <si>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</si>
  <si>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</si>
  <si>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</si>
  <si>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</si>
  <si>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</si>
  <si>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</si>
  <si>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</si>
  <si>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</si>
  <si>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</si>
  <si>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</si>
  <si>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</si>
  <si>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</si>
  <si>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</si>
  <si>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</si>
  <si>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</si>
  <si>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</si>
  <si>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</si>
  <si>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</si>
  <si>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</si>
  <si>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</si>
  <si>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</si>
  <si>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</si>
  <si>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</si>
  <si>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</si>
  <si>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</si>
  <si>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</si>
  <si>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</si>
  <si>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</si>
  <si>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</si>
  <si>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</si>
  <si>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</si>
  <si>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</si>
  <si>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</si>
  <si>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</si>
  <si>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</si>
  <si>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</si>
  <si>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</si>
  <si>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</si>
  <si>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</si>
  <si>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</si>
  <si>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</si>
  <si>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</si>
  <si>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</si>
  <si>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</si>
  <si>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</si>
  <si>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</si>
  <si>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</si>
  <si>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</si>
  <si>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</si>
  <si>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</si>
  <si>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</si>
  <si>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</si>
  <si>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</si>
  <si>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</si>
  <si>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</si>
  <si>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</si>
  <si>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</si>
  <si>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</si>
  <si>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</si>
  <si>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</si>
  <si>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</si>
  <si>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</si>
  <si>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</si>
  <si>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</si>
  <si>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</si>
  <si>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</si>
  <si>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</si>
  <si>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</si>
  <si>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</si>
  <si>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</si>
  <si>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</si>
  <si>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</si>
  <si>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</si>
  <si>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</si>
  <si>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</si>
  <si>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</si>
  <si>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</si>
  <si>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</si>
  <si>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</si>
  <si>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</si>
  <si>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</si>
  <si>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</si>
  <si>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</si>
  <si>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</si>
  <si>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</si>
  <si>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</si>
  <si>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</si>
  <si>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</si>
  <si>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</si>
  <si>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</si>
  <si>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</si>
  <si>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</si>
  <si>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</si>
  <si>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</si>
  <si>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</si>
  <si>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</si>
  <si>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</si>
  <si>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</si>
  <si>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</si>
  <si>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</si>
  <si>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</si>
  <si>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</si>
  <si>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</si>
  <si>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</si>
  <si>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</si>
  <si>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</si>
  <si>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</si>
  <si>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</si>
  <si>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</si>
  <si>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</si>
  <si>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</si>
  <si>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</si>
  <si>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</si>
  <si>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</si>
  <si>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</si>
  <si>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</si>
  <si>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</si>
  <si>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</si>
  <si>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</si>
  <si>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</si>
  <si>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</si>
  <si>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</si>
  <si>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</si>
  <si>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</si>
  <si>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</si>
  <si>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</si>
  <si>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</si>
  <si>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</si>
  <si>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</si>
  <si>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</si>
  <si>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</si>
  <si>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</si>
  <si>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</si>
  <si>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</si>
  <si>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</si>
  <si>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</si>
  <si>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</si>
  <si>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</si>
  <si>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</si>
  <si>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</si>
  <si>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</si>
  <si>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</si>
  <si>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</si>
  <si>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</si>
  <si>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</si>
  <si>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</si>
  <si>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</si>
  <si>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</si>
  <si>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</si>
  <si>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</si>
  <si>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</si>
  <si>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</si>
  <si>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</si>
  <si>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</si>
  <si>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</si>
  <si>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</si>
  <si>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</si>
  <si>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</si>
  <si>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</si>
  <si>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</si>
  <si>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</si>
  <si>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</si>
  <si>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</si>
  <si>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</si>
  <si>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</si>
  <si>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</si>
  <si>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</si>
  <si>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</si>
  <si>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</si>
  <si>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</si>
  <si>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</si>
  <si>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</si>
  <si>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</si>
  <si>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</si>
  <si>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</si>
  <si>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</si>
  <si>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</si>
  <si>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</si>
  <si>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</si>
  <si>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</si>
  <si>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</si>
  <si>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</si>
  <si>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</si>
  <si>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</si>
  <si>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</si>
  <si>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</si>
  <si>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</si>
  <si>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</si>
  <si>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</si>
  <si>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</si>
  <si>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</si>
  <si>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</si>
  <si>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</si>
  <si>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</si>
  <si>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</si>
  <si>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</si>
  <si>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</si>
  <si>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</si>
  <si>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</si>
  <si>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</si>
  <si>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</si>
  <si>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</si>
  <si>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</si>
  <si>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</si>
  <si>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</si>
  <si>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</si>
  <si>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</si>
  <si>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</si>
  <si>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</si>
  <si>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</si>
  <si>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</si>
  <si>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</si>
  <si>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</si>
  <si>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</si>
  <si>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</si>
  <si>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</si>
  <si>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</si>
  <si>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</si>
  <si>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</si>
  <si>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</si>
  <si>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</si>
  <si>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</si>
  <si>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</si>
  <si>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</si>
  <si>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</si>
  <si>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</si>
  <si>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</si>
  <si>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</si>
  <si>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</si>
  <si>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</si>
  <si>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</si>
  <si>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</si>
  <si>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</si>
  <si>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</si>
  <si>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</si>
  <si>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</si>
  <si>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</si>
  <si>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</si>
  <si>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</si>
  <si>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</si>
  <si>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</si>
  <si>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</si>
  <si>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</si>
  <si>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</si>
  <si>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</si>
  <si>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</si>
  <si>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</si>
  <si>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</si>
  <si>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</si>
  <si>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</si>
  <si>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</si>
  <si>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</si>
  <si>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</si>
  <si>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</si>
  <si>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</si>
  <si>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</si>
  <si>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</si>
  <si>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</si>
  <si>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</si>
  <si>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</si>
  <si>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</si>
  <si>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</si>
  <si>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</si>
  <si>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</si>
  <si>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</si>
  <si>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</si>
  <si>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</si>
  <si>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</si>
  <si>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</si>
  <si>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</si>
  <si>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</si>
  <si>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</si>
  <si>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</si>
  <si>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</si>
  <si>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</si>
  <si>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</si>
  <si>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</si>
  <si>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</si>
  <si>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</si>
  <si>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</si>
  <si>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</si>
  <si>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</si>
  <si>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</si>
  <si>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</si>
  <si>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</si>
  <si>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</si>
  <si>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</si>
  <si>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</si>
  <si>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</si>
  <si>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</si>
  <si>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</si>
  <si>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</si>
  <si>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</si>
  <si>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</si>
  <si>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</si>
  <si>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</si>
  <si>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</si>
  <si>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</si>
  <si>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</si>
  <si>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</si>
  <si>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</si>
  <si>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</si>
  <si>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</si>
  <si>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</si>
  <si>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</si>
  <si>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</si>
  <si>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</si>
  <si>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</si>
  <si>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</si>
  <si>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</si>
  <si>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</si>
  <si>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</si>
  <si>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</si>
  <si>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</si>
  <si>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</si>
  <si>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</si>
  <si>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</si>
  <si>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</si>
  <si>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</si>
  <si>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</si>
  <si>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</si>
  <si>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</si>
  <si>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</si>
  <si>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</si>
  <si>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</si>
  <si>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</si>
  <si>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</si>
  <si>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</si>
  <si>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</si>
  <si>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</si>
  <si>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</si>
  <si>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</si>
  <si>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</si>
  <si>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</si>
  <si>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</si>
  <si>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</si>
  <si>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</si>
  <si>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</si>
  <si>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</si>
  <si>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</si>
  <si>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</si>
  <si>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</si>
  <si>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</si>
  <si>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</si>
  <si>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</si>
  <si>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</si>
  <si>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</si>
  <si>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</si>
  <si>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</si>
  <si>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</si>
  <si>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</si>
  <si>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</si>
  <si>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</si>
  <si>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</si>
  <si>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</si>
  <si>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</si>
  <si>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</si>
  <si>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</si>
  <si>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</si>
  <si>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</si>
  <si>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</si>
  <si>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</si>
  <si>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</si>
  <si>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</si>
  <si>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</si>
  <si>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</si>
  <si>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</si>
  <si>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</si>
  <si>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</si>
  <si>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</si>
  <si>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</si>
  <si>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</si>
  <si>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</si>
  <si>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</si>
  <si>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</si>
  <si>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</si>
  <si>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</si>
  <si>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</si>
  <si>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</si>
  <si>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</si>
  <si>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</si>
  <si>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</si>
  <si>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</si>
  <si>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</si>
  <si>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</si>
  <si>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</si>
  <si>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</si>
  <si>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</si>
  <si>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</si>
  <si>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</si>
  <si>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</si>
  <si>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</si>
  <si>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</si>
  <si>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</si>
  <si>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</si>
  <si>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</si>
  <si>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</si>
  <si>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</si>
  <si>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</si>
  <si>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</si>
  <si>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</si>
  <si>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</si>
  <si>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</si>
  <si>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</si>
  <si>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</si>
  <si>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</si>
  <si>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</si>
  <si>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</si>
  <si>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</si>
  <si>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</si>
  <si>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</si>
  <si>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</si>
  <si>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</si>
  <si>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</si>
  <si>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</si>
  <si>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</si>
  <si>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</si>
  <si>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</si>
  <si>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</si>
  <si>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</si>
  <si>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</si>
  <si>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</si>
  <si>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</si>
  <si>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</si>
  <si>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</si>
  <si>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</si>
  <si>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</si>
  <si>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</si>
  <si>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</si>
  <si>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</si>
  <si>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</si>
  <si>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</si>
  <si>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</si>
  <si>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</si>
  <si>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</si>
  <si>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</si>
  <si>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</si>
  <si>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</si>
  <si>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</si>
  <si>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</si>
  <si>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</si>
  <si>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</si>
  <si>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</si>
  <si>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</si>
  <si>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</si>
  <si>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</si>
  <si>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</si>
  <si>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</si>
  <si>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</si>
  <si>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</si>
  <si>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</si>
  <si>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</si>
  <si>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</si>
  <si>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</si>
  <si>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</si>
  <si>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</si>
  <si>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</si>
  <si>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</si>
  <si>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</si>
  <si>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</si>
  <si>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</si>
  <si>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</si>
  <si>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</si>
  <si>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</si>
  <si>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</si>
  <si>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</si>
  <si>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</si>
  <si>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</si>
  <si>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</si>
  <si>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</si>
  <si>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</si>
  <si>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</si>
  <si>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</si>
  <si>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</si>
  <si>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</si>
  <si>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</si>
  <si>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</si>
  <si>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</si>
  <si>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</si>
  <si>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</si>
  <si>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</si>
  <si>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</si>
  <si>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</si>
  <si>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</si>
  <si>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</si>
  <si>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</si>
  <si>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</si>
  <si>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</si>
  <si>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</si>
  <si>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</si>
  <si>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</si>
  <si>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</si>
  <si>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</si>
  <si>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</si>
  <si>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</si>
  <si>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</si>
  <si>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</si>
  <si>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</si>
  <si>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</si>
  <si>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</si>
  <si>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</si>
  <si>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</si>
  <si>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</si>
  <si>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</si>
  <si>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</si>
  <si>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</si>
  <si>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</si>
  <si>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</si>
  <si>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</si>
  <si>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</si>
  <si>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</si>
  <si>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</si>
  <si>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</si>
  <si>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</si>
  <si>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</si>
  <si>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</si>
  <si>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</si>
  <si>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</si>
  <si>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</si>
  <si>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</si>
  <si>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</si>
  <si>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</si>
  <si>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</si>
  <si>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</si>
  <si>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</si>
  <si>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</si>
  <si>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</si>
  <si>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</si>
  <si>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</si>
  <si>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</si>
  <si>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</si>
  <si>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</si>
  <si>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</si>
  <si>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</si>
  <si>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</si>
  <si>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</si>
  <si>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</si>
  <si>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</si>
  <si>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</si>
  <si>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</si>
  <si>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</si>
  <si>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</si>
  <si>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</si>
  <si>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</si>
  <si>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</si>
  <si>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</si>
  <si>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</si>
  <si>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</si>
  <si>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</si>
  <si>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</si>
  <si>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</si>
  <si>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</si>
  <si>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</si>
  <si>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</si>
  <si>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</si>
  <si>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</si>
  <si>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</si>
  <si>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</si>
  <si>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</si>
  <si>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</si>
  <si>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</si>
  <si>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</si>
  <si>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</si>
  <si>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</si>
  <si>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</si>
  <si>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</si>
  <si>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</si>
  <si>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</si>
  <si>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</si>
  <si>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</si>
  <si>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</si>
  <si>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</si>
  <si>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</si>
  <si>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</si>
  <si>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</si>
  <si>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</si>
  <si>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</si>
  <si>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</si>
  <si>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</si>
  <si>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</si>
  <si>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</si>
  <si>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</si>
  <si>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</si>
  <si>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</si>
  <si>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</si>
  <si>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</si>
  <si>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</si>
  <si>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</si>
  <si>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</si>
  <si>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</si>
  <si>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</si>
  <si>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</si>
  <si>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</si>
  <si>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</si>
  <si>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</si>
  <si>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</si>
  <si>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</si>
  <si>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</si>
  <si>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</si>
  <si>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</si>
  <si>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</si>
  <si>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</si>
  <si>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</si>
  <si>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</si>
  <si>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</si>
  <si>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</si>
  <si>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</si>
  <si>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</si>
  <si>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</si>
  <si>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</si>
  <si>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</si>
  <si>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</si>
  <si>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</si>
  <si>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</si>
  <si>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</si>
  <si>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</si>
  <si>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</si>
  <si>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</si>
  <si>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</si>
  <si>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</si>
  <si>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</si>
  <si>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</si>
  <si>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</si>
  <si>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</si>
  <si>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</si>
  <si>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</si>
  <si>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</si>
  <si>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</si>
  <si>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</si>
  <si>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</si>
  <si>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</si>
  <si>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</si>
  <si>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</si>
  <si>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</si>
  <si>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</si>
  <si>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</si>
  <si>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</si>
  <si>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</si>
  <si>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</si>
  <si>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</si>
  <si>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</si>
  <si>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</si>
  <si>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</si>
  <si>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</si>
  <si>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</si>
  <si>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</si>
  <si>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</si>
  <si>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</si>
  <si>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</si>
  <si>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</si>
  <si>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</si>
  <si>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</si>
  <si>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</si>
  <si>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</si>
  <si>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</si>
  <si>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</si>
  <si>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</si>
  <si>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</si>
  <si>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</si>
  <si>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</si>
  <si>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</si>
  <si>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</si>
  <si>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</si>
  <si>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</si>
  <si>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</si>
  <si>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</si>
  <si>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</si>
  <si>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</si>
  <si>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</si>
  <si>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</si>
  <si>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</si>
  <si>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</si>
  <si>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</si>
  <si>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</si>
  <si>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</si>
  <si>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</si>
  <si>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</si>
  <si>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</si>
  <si>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</si>
  <si>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</si>
  <si>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</si>
  <si>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</si>
  <si>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</si>
  <si>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</si>
  <si>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</si>
  <si>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</si>
  <si>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</si>
  <si>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</si>
  <si>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</si>
  <si>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</si>
  <si>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</si>
  <si>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</si>
  <si>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</si>
  <si>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</si>
  <si>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</si>
  <si>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</si>
  <si>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</si>
  <si>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</si>
  <si>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</si>
  <si>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</si>
  <si>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</si>
  <si>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</si>
  <si>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</si>
  <si>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</si>
  <si>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</si>
  <si>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</si>
  <si>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</si>
  <si>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</si>
  <si>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</si>
  <si>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</si>
  <si>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</si>
  <si>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</si>
  <si>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</si>
  <si>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</si>
  <si>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</si>
  <si>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</si>
  <si>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</si>
  <si>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</si>
  <si>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</si>
  <si>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</si>
  <si>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</si>
  <si>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</si>
  <si>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</si>
  <si>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</si>
  <si>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</si>
  <si>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</si>
  <si>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</si>
  <si>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</si>
  <si>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</si>
  <si>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</si>
  <si>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</si>
  <si>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</si>
  <si>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</si>
  <si>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</si>
  <si>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</si>
  <si>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</si>
  <si>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</si>
  <si>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</si>
  <si>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</si>
  <si>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</si>
  <si>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</si>
  <si>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</si>
  <si>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</si>
  <si>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</si>
  <si>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</si>
  <si>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</si>
  <si>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</si>
  <si>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</si>
  <si>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</si>
  <si>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</si>
  <si>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</si>
  <si>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</si>
  <si>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</si>
  <si>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</si>
  <si>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</si>
  <si>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</si>
  <si>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</si>
  <si>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</si>
  <si>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</si>
  <si>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</si>
  <si>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</si>
  <si>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</si>
  <si>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</si>
  <si>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</si>
  <si>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</si>
  <si>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</si>
  <si>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</si>
  <si>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</si>
  <si>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</si>
  <si>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</si>
  <si>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</si>
  <si>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</si>
  <si>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</si>
  <si>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</si>
  <si>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</si>
  <si>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</si>
  <si>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</si>
  <si>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</si>
  <si>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</si>
  <si>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</si>
  <si>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</si>
  <si>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</si>
  <si>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</si>
  <si>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</si>
  <si>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</si>
  <si>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</si>
  <si>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</si>
  <si>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</si>
  <si>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</si>
  <si>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</si>
  <si>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</si>
  <si>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</si>
  <si>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</si>
  <si>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</si>
  <si>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</si>
  <si>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</si>
  <si>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</si>
  <si>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</si>
  <si>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</si>
  <si>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</si>
  <si>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</si>
  <si>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</si>
  <si>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</si>
  <si>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</si>
  <si>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</si>
  <si>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</si>
  <si>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</si>
  <si>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</si>
  <si>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</si>
  <si>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</si>
  <si>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</si>
  <si>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</si>
  <si>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</si>
  <si>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</si>
  <si>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</si>
  <si>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</si>
  <si>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</si>
  <si>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</si>
  <si>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</si>
  <si>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</si>
  <si>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</si>
  <si>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</si>
  <si>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</si>
  <si>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</si>
  <si>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</si>
  <si>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</si>
  <si>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</si>
  <si>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</si>
  <si>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</si>
  <si>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</si>
  <si>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</si>
  <si>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</si>
  <si>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</si>
  <si>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</si>
  <si>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</si>
  <si>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</si>
  <si>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</si>
  <si>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</si>
  <si>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</si>
  <si>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</si>
  <si>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</si>
  <si>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</si>
  <si>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</si>
  <si>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</si>
  <si>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</si>
  <si>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</si>
  <si>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</si>
  <si>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</si>
  <si>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</si>
  <si>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</si>
  <si>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</si>
  <si>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</si>
  <si>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</si>
  <si>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</si>
  <si>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</si>
  <si>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</si>
  <si>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</si>
  <si>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</si>
  <si>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</si>
  <si>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</si>
  <si>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</si>
  <si>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</si>
  <si>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</si>
  <si>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</si>
  <si>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</si>
  <si>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</si>
  <si>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</si>
  <si>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</si>
  <si>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</si>
  <si>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</si>
  <si>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</si>
  <si>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</si>
  <si>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</si>
  <si>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</si>
  <si>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</si>
  <si>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</si>
  <si>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</si>
  <si>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</si>
  <si>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</si>
  <si>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PCM-20251024-00001227</t>
  </si>
  <si>
    <t>access issue as Usf area team will check at morning</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</si>
  <si>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</si>
  <si>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</si>
  <si>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</si>
  <si>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</si>
  <si>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</si>
  <si>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</si>
  <si>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PCM-20251024-00000570</t>
  </si>
  <si>
    <t>Telecom alarm (No connection to unit) Today off no one available and Haris will available tomorrow after 9am till zohar prayer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</si>
</sst>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7">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
      <sz val="11"/>
      <color theme="1"/>
      <name val="Aptos"/>
      <charset val="1"/>
    </font>
    <font>
      <b/>
      <sz val="12"/>
      <color rgb="FF000000"/>
      <name val="Arial"/>
      <family val="2"/>
    </font>
  </fonts>
  <fills count="22">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
      <patternFill patternType="solid">
        <fgColor rgb="FFDEEAF6"/>
        <bgColor rgb="FF000000"/>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5">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34" fillId="0" borderId="0" xfId="0" applyFont="1"/>
    <xf numFmtId="0" fontId="35" fillId="0" borderId="0" xfId="0" applyFont="1"/>
    <xf numFmtId="0" fontId="36" fillId="21" borderId="1" xfId="0" applyFont="1" applyFill="1" applyBorder="1" applyAlignme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5" totalsRowShown="0" headerRowDxfId="174" dataDxfId="173" headerRowBorderDxfId="171" tableBorderDxfId="172" totalsRowBorderDxfId="170">
  <autoFilter ref="A1:L65"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5" totalsRowShown="0" headerRowDxfId="157" dataDxfId="156" headerRowBorderDxfId="154" tableBorderDxfId="155" totalsRowBorderDxfId="153">
  <autoFilter ref="A1:CJ25"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2" totalsRowShown="0" headerRowDxfId="64" dataDxfId="63" headerRowBorderDxfId="61" tableBorderDxfId="62">
  <autoFilter ref="A1:L112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32" totalsRowShown="0" headerRowDxfId="48" dataDxfId="47" headerRowBorderDxfId="45" tableBorderDxfId="46" totalsRowBorderDxfId="44">
  <autoFilter ref="A1:L232"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79" totalsRowShown="0" headerRowDxfId="31" dataDxfId="30" headerRowBorderDxfId="28" tableBorderDxfId="29">
  <autoFilter ref="A1:L479"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43" totalsRowShown="0" headerRowDxfId="15" dataDxfId="14" headerRowBorderDxfId="12" tableBorderDxfId="13">
  <autoFilter ref="A1:L143"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5"/>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292.03991562499868</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11.544927199072845</v>
      </c>
      <c r="H3" s="137">
        <v>45943.437442129631</v>
      </c>
      <c r="I3" s="135" t="str">
        <f>IFERROR(VLOOKUP(D3,DB!A:F,6,0),"")</f>
        <v>Generator-SG</v>
      </c>
      <c r="J3" s="135" t="str">
        <f>IFERROR(VLOOKUP(D3,DB!A:G,7,0),"")</f>
        <v>Vandalized</v>
      </c>
      <c r="K3" s="139" t="s">
        <v>39001</v>
      </c>
      <c r="L3" s="140" t="str">
        <f>IFERROR(VLOOKUP(D3,DB!A:I,9,0),"")</f>
        <v>Latis</v>
      </c>
    </row>
    <row r="4" spans="1:15" ht="15" customHeight="1">
      <c r="A4" s="134"/>
      <c r="B4" s="135" t="str">
        <f>IFERROR(VLOOKUP(D4,DB!A:K,11,0),"")</f>
        <v/>
      </c>
      <c r="C4" s="135"/>
      <c r="D4" s="135"/>
      <c r="E4" s="136"/>
      <c r="F4" s="137"/>
      <c r="G4" s="138">
        <f ca="1">IFERROR(NOW()-F4,"")</f>
        <v>45954.988341550925</v>
      </c>
      <c r="H4" s="137"/>
      <c r="I4" s="135" t="str">
        <f>IFERROR(VLOOKUP(D4,DB!A:F,6,0),"")</f>
        <v/>
      </c>
      <c r="J4" s="135" t="str">
        <f>IFERROR(VLOOKUP(D4,DB!A:G,7,0),"")</f>
        <v/>
      </c>
      <c r="K4" s="139"/>
      <c r="L4" s="140" t="str">
        <f>IFERROR(VLOOKUP(D4,DB!A:I,9,0),"")</f>
        <v/>
      </c>
    </row>
    <row r="5" spans="1:15" ht="15" customHeight="1">
      <c r="A5" s="134"/>
      <c r="B5" s="135" t="str">
        <f>IFERROR(VLOOKUP(D5,DB!A:K,11,0),"")</f>
        <v/>
      </c>
      <c r="C5" s="135"/>
      <c r="D5" s="135"/>
      <c r="E5" s="136"/>
      <c r="F5" s="137"/>
      <c r="G5" s="138">
        <f ca="1">IFERROR(NOW()-F5,"")</f>
        <v>45954.988341550925</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45954.988341550925</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45954.988341550925</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45954.988341550925</v>
      </c>
      <c r="H8" s="137"/>
      <c r="I8" s="135" t="str">
        <f>IFERROR(VLOOKUP(D8,DB!A:F,6,0),"")</f>
        <v/>
      </c>
      <c r="J8" s="135" t="str">
        <f>IFERROR(VLOOKUP(D8,DB!A:G,7,0),"")</f>
        <v/>
      </c>
      <c r="K8" s="139"/>
      <c r="L8" s="140" t="str">
        <f>IFERROR(VLOOKUP(D8,DB!A:I,9,0),"")</f>
        <v/>
      </c>
    </row>
    <row r="9" spans="1:15" ht="15" customHeight="1">
      <c r="A9" s="146"/>
      <c r="B9" s="147" t="str">
        <f>IFERROR(VLOOKUP(D9,DB!A:K,11,0),"")</f>
        <v/>
      </c>
      <c r="C9" s="147"/>
      <c r="D9" s="147"/>
      <c r="E9" s="148"/>
      <c r="F9" s="149"/>
      <c r="G9" s="150">
        <f ca="1">IFERROR(NOW()-F9,"")</f>
        <v>45954.988341550925</v>
      </c>
      <c r="H9" s="149"/>
      <c r="I9" s="147" t="str">
        <f>IFERROR(VLOOKUP(D9,DB!A:F,6,0),"")</f>
        <v/>
      </c>
      <c r="J9" s="147" t="str">
        <f>IFERROR(VLOOKUP(D9,DB!A:G,7,0),"")</f>
        <v/>
      </c>
      <c r="K9" s="151"/>
      <c r="L9" s="152" t="str">
        <f>IFERROR(VLOOKUP(D9,DB!A:I,9,0),"")</f>
        <v/>
      </c>
    </row>
    <row r="10" spans="1:15" ht="15" customHeight="1">
      <c r="A10" s="134"/>
      <c r="B10" s="135" t="str">
        <f>IFERROR(VLOOKUP(D10,DB!A:K,11,0),"")</f>
        <v/>
      </c>
      <c r="C10" s="135"/>
      <c r="D10" s="135"/>
      <c r="E10" s="136"/>
      <c r="F10" s="137"/>
      <c r="G10" s="138">
        <f ca="1">IFERROR(NOW()-F10,"")</f>
        <v>45954.988341550925</v>
      </c>
      <c r="H10" s="137"/>
      <c r="I10" s="135" t="str">
        <f>IFERROR(VLOOKUP(D10,DB!A:F,6,0),"")</f>
        <v/>
      </c>
      <c r="J10" s="135" t="str">
        <f>IFERROR(VLOOKUP(D10,DB!A:G,7,0),"")</f>
        <v/>
      </c>
      <c r="K10" s="139"/>
      <c r="L10" s="140" t="str">
        <f>IFERROR(VLOOKUP(D10,DB!A:I,9,0),"")</f>
        <v/>
      </c>
    </row>
    <row r="11" spans="1:15" ht="15" customHeight="1">
      <c r="A11" s="134"/>
      <c r="B11" s="135" t="str">
        <f>IFERROR(VLOOKUP(D11,DB!A:K,11,0),"")</f>
        <v/>
      </c>
      <c r="C11" s="135"/>
      <c r="D11" s="135"/>
      <c r="E11" s="136"/>
      <c r="F11" s="137"/>
      <c r="G11" s="138">
        <f ca="1">IFERROR(NOW()-F11,"")</f>
        <v>45954.988341550925</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45954.988341550925</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45954.988341550925</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45954.988341550925</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45954.988341550925</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45954.988341550925</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45954.988341550925</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45954.988341550925</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45954.988341550925</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45954.988341550925</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45954.988341550925</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45954.988341550925</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45954.988341550925</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45954.988341550925</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45954.988341550925</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45954.988341550925</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45954.988341550925</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45954.988341550925</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45954.988341550925</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45954.988341550925</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45954.988341550925</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45954.988341550925</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45954.988341550925</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45954.988341550925</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45954.988341550925</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45954.988341550925</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45954.988341550925</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45954.988341550925</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45954.988341550925</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45954.988341550925</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45954.988341550925</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45954.988341550925</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45954.988341550925</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45954.988341550925</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45954.988341550925</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45954.988341550925</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45954.988341550925</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45954.988341550925</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45954.988341550925</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45954.988341550925</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45954.988341550925</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45954.988341550925</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45954.988341550925</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45954.988341550925</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45954.988341550925</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45954.988341550925</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45954.988341550925</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45954.988341550925</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45954.988341550925</v>
      </c>
      <c r="H59" s="137"/>
      <c r="I59" s="135" t="str">
        <f>IFERROR(VLOOKUP(D59,DB!A:F,6,0),"")</f>
        <v/>
      </c>
      <c r="J59" s="135" t="str">
        <f>IFERROR(VLOOKUP(D59,DB!A:G,7,0),"")</f>
        <v/>
      </c>
      <c r="K59" s="139"/>
      <c r="L59" s="140" t="str">
        <f>IFERROR(VLOOKUP(D59,DB!A:I,9,0),"")</f>
        <v/>
      </c>
    </row>
    <row r="60" spans="1:12" ht="15" customHeight="1">
      <c r="A60" s="134"/>
      <c r="B60" s="135" t="str">
        <f>IFERROR(VLOOKUP(D60,DB!A:K,11,0),"")</f>
        <v/>
      </c>
      <c r="C60" s="135"/>
      <c r="D60" s="135"/>
      <c r="E60" s="136"/>
      <c r="F60" s="137"/>
      <c r="G60" s="138">
        <f ca="1">IFERROR(NOW()-F60,"")</f>
        <v>45954.988341550925</v>
      </c>
      <c r="H60" s="137"/>
      <c r="I60" s="135" t="str">
        <f>IFERROR(VLOOKUP(D60,DB!A:F,6,0),"")</f>
        <v/>
      </c>
      <c r="J60" s="135" t="str">
        <f>IFERROR(VLOOKUP(D60,DB!A:G,7,0),"")</f>
        <v/>
      </c>
      <c r="K60" s="139"/>
      <c r="L60" s="140" t="str">
        <f>IFERROR(VLOOKUP(D60,DB!A:I,9,0),"")</f>
        <v/>
      </c>
    </row>
    <row r="61" spans="1:12" ht="15" customHeight="1">
      <c r="A61" s="134"/>
      <c r="B61" s="135" t="str">
        <f>IFERROR(VLOOKUP(D61,DB!A:K,11,0),"")</f>
        <v/>
      </c>
      <c r="C61" s="135"/>
      <c r="D61" s="135"/>
      <c r="E61" s="136"/>
      <c r="F61" s="137"/>
      <c r="G61" s="138">
        <f ca="1">IFERROR(NOW()-F61,"")</f>
        <v>45954.988341550925</v>
      </c>
      <c r="H61" s="137"/>
      <c r="I61" s="135" t="str">
        <f>IFERROR(VLOOKUP(D61,DB!A:F,6,0),"")</f>
        <v/>
      </c>
      <c r="J61" s="135" t="str">
        <f>IFERROR(VLOOKUP(D61,DB!A:G,7,0),"")</f>
        <v/>
      </c>
      <c r="K61" s="139"/>
      <c r="L61" s="140" t="str">
        <f>IFERROR(VLOOKUP(D61,DB!A:I,9,0),"")</f>
        <v/>
      </c>
    </row>
    <row r="62" spans="1:12" ht="15" customHeight="1">
      <c r="A62" s="134"/>
      <c r="B62" s="135" t="str">
        <f>IFERROR(VLOOKUP(D62,DB!A:K,11,0),"")</f>
        <v/>
      </c>
      <c r="C62" s="135"/>
      <c r="D62" s="135"/>
      <c r="E62" s="136"/>
      <c r="F62" s="137"/>
      <c r="G62" s="138">
        <f ca="1">IFERROR(NOW()-F62,"")</f>
        <v>45954.988341550925</v>
      </c>
      <c r="H62" s="137"/>
      <c r="I62" s="135" t="str">
        <f>IFERROR(VLOOKUP(D62,DB!A:F,6,0),"")</f>
        <v/>
      </c>
      <c r="J62" s="135" t="str">
        <f>IFERROR(VLOOKUP(D62,DB!A:G,7,0),"")</f>
        <v/>
      </c>
      <c r="K62" s="139"/>
      <c r="L62" s="140" t="str">
        <f>IFERROR(VLOOKUP(D62,DB!A:I,9,0),"")</f>
        <v/>
      </c>
    </row>
    <row r="63" spans="1:12" ht="15" customHeight="1">
      <c r="A63" s="134"/>
      <c r="B63" s="135" t="str">
        <f>IFERROR(VLOOKUP(D63,DB!A:K,11,0),"")</f>
        <v/>
      </c>
      <c r="C63" s="135"/>
      <c r="D63" s="135"/>
      <c r="E63" s="136"/>
      <c r="F63" s="137"/>
      <c r="G63" s="138">
        <f ca="1">IFERROR(NOW()-F63,"")</f>
        <v>45954.988341550925</v>
      </c>
      <c r="H63" s="137"/>
      <c r="I63" s="135" t="str">
        <f>IFERROR(VLOOKUP(D63,DB!A:F,6,0),"")</f>
        <v/>
      </c>
      <c r="J63" s="135" t="str">
        <f>IFERROR(VLOOKUP(D63,DB!A:G,7,0),"")</f>
        <v/>
      </c>
      <c r="K63" s="139"/>
      <c r="L63" s="140" t="str">
        <f>IFERROR(VLOOKUP(D63,DB!A:I,9,0),"")</f>
        <v/>
      </c>
    </row>
    <row r="64" spans="1:12" ht="15" customHeight="1">
      <c r="A64" s="134"/>
      <c r="B64" s="135" t="str">
        <f>IFERROR(VLOOKUP(D64,DB!A:K,11,0),"")</f>
        <v/>
      </c>
      <c r="C64" s="135"/>
      <c r="D64" s="135"/>
      <c r="E64" s="136"/>
      <c r="F64" s="137"/>
      <c r="G64" s="138">
        <f ca="1">IFERROR(NOW()-F64,"")</f>
        <v>45954.988341550925</v>
      </c>
      <c r="H64" s="137"/>
      <c r="I64" s="135" t="str">
        <f>IFERROR(VLOOKUP(D64,DB!A:F,6,0),"")</f>
        <v/>
      </c>
      <c r="J64" s="135" t="str">
        <f>IFERROR(VLOOKUP(D64,DB!A:G,7,0),"")</f>
        <v/>
      </c>
      <c r="K64" s="139"/>
      <c r="L64" s="140" t="str">
        <f>IFERROR(VLOOKUP(D64,DB!A:I,9,0),"")</f>
        <v/>
      </c>
    </row>
    <row r="65" spans="1:12" ht="15" customHeight="1">
      <c r="A65" s="146"/>
      <c r="B65" s="147" t="str">
        <f>IFERROR(VLOOKUP(D65,DB!A:K,11,0),"")</f>
        <v/>
      </c>
      <c r="C65" s="147"/>
      <c r="D65" s="147"/>
      <c r="E65" s="148"/>
      <c r="F65" s="149"/>
      <c r="G65" s="150">
        <f ca="1">IFERROR(NOW()-F65,"")</f>
        <v>45954.988341550925</v>
      </c>
      <c r="H65" s="149"/>
      <c r="I65" s="147" t="str">
        <f>IFERROR(VLOOKUP(D65,DB!A:F,6,0),"")</f>
        <v/>
      </c>
      <c r="J65" s="147" t="str">
        <f>IFERROR(VLOOKUP(D65,DB!A:G,7,0),"")</f>
        <v/>
      </c>
      <c r="K65" s="151"/>
      <c r="L65" s="152" t="str">
        <f>IFERROR(VLOOKUP(D65,DB!A:I,9,0),"")</f>
        <v/>
      </c>
    </row>
  </sheetData>
  <customSheetViews>
    <customSheetView guid="{F6042A99-DD27-4453-835D-0834D95730CC}" filter="1" showAutoFilter="1">
      <pageMargins left="0" right="0" top="0" bottom="0" header="0" footer="0"/>
      <autoFilter ref="B1:M1" xr:uid="{D020A518-7C85-4AEC-A8EA-7A3FEE306162}"/>
    </customSheetView>
  </customSheetViews>
  <dataValidations count="2">
    <dataValidation allowBlank="1" showInputMessage="1" showErrorMessage="1" sqref="E1" xr:uid="{5DBA255D-CDD9-49FB-AD3C-AF70AB4EE696}"/>
    <dataValidation type="list" allowBlank="1" showInputMessage="1" showErrorMessage="1" sqref="E2:E65"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5"/>
  <sheetViews>
    <sheetView tabSelected="1" workbookViewId="0">
      <selection activeCell="D7" sqref="D7"/>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129.98850358796335</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39084</v>
      </c>
      <c r="B4" s="18" t="str">
        <f>IFERROR(VLOOKUP(D4,DB!A:K,11,0),"")</f>
        <v>R2</v>
      </c>
      <c r="C4" s="18">
        <v>2</v>
      </c>
      <c r="D4" s="18" t="s">
        <v>17718</v>
      </c>
      <c r="E4" s="87" t="s">
        <v>38998</v>
      </c>
      <c r="F4" s="89">
        <v>45944.495775462965</v>
      </c>
      <c r="G4" s="117">
        <f ca="1">IFERROR(NOW()-F4,"-")</f>
        <v>10.492566087959858</v>
      </c>
      <c r="H4" s="116">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c r="B5" s="18" t="str">
        <f>IFERROR(VLOOKUP(D5,DB!A:K,11,0),"")</f>
        <v/>
      </c>
      <c r="C5" s="18"/>
      <c r="D5" s="18"/>
      <c r="E5" s="115"/>
      <c r="F5" s="116"/>
      <c r="G5" s="117">
        <f ca="1">IFERROR(NOW()-F5,"-")</f>
        <v>45954.988341550925</v>
      </c>
      <c r="H5" s="116"/>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c r="B6" s="18" t="str">
        <f>IFERROR(VLOOKUP(D6,DB!A:K,11,0),"")</f>
        <v/>
      </c>
      <c r="C6" s="18"/>
      <c r="D6" s="18"/>
      <c r="E6" s="115"/>
      <c r="F6" s="116"/>
      <c r="G6" s="117">
        <f ca="1">IFERROR(NOW()-F6,"-")</f>
        <v>45954.988341550925</v>
      </c>
      <c r="H6" s="116"/>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64"/>
      <c r="E7" s="115"/>
      <c r="F7" s="116"/>
      <c r="G7" s="117">
        <f ca="1">IFERROR(NOW()-F7,"-")</f>
        <v>45954.988341550925</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45954.988341550925</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45954.988341550925</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45954.988341550925</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45954.988341550925</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45954.988341550925</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45954.988341550925</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45954.988341550925</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45954.988341550925</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45954.988341550925</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45954.988341550925</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45954.988341550925</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45954.988341550925</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45954.988341550925</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45954.988341550925</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8" t="str">
        <f>IFERROR(VLOOKUP(D22,DB!A:K,11,0),"")</f>
        <v/>
      </c>
      <c r="C22" s="18"/>
      <c r="D22" s="18"/>
      <c r="E22" s="115"/>
      <c r="F22" s="116"/>
      <c r="G22" s="117">
        <f ca="1">IFERROR(NOW()-F22,"-")</f>
        <v>45954.988341550925</v>
      </c>
      <c r="H22" s="116"/>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8" t="str">
        <f>IFERROR(VLOOKUP(D23,DB!A:K,11,0),"")</f>
        <v/>
      </c>
      <c r="C23" s="18"/>
      <c r="D23" s="18"/>
      <c r="E23" s="115"/>
      <c r="F23" s="116"/>
      <c r="G23" s="117">
        <f ca="1">IFERROR(NOW()-F23,"-")</f>
        <v>45954.988341550925</v>
      </c>
      <c r="H23" s="116"/>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8" t="str">
        <f>IFERROR(VLOOKUP(D24,DB!A:K,11,0),"")</f>
        <v/>
      </c>
      <c r="C24" s="18"/>
      <c r="D24" s="18"/>
      <c r="E24" s="115"/>
      <c r="F24" s="116"/>
      <c r="G24" s="117">
        <f ca="1">IFERROR(NOW()-F24,"-")</f>
        <v>45954.988341550925</v>
      </c>
      <c r="H24" s="116"/>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row r="25" spans="1:88" ht="31.5" customHeight="1">
      <c r="A25" s="114"/>
      <c r="B25" s="18" t="str">
        <f>IFERROR(VLOOKUP(D25,DB!A:K,11,0),"")</f>
        <v/>
      </c>
      <c r="C25" s="18"/>
      <c r="D25" s="18"/>
      <c r="E25" s="115"/>
      <c r="F25" s="116"/>
      <c r="G25" s="117">
        <f ca="1">IFERROR(NOW()-F25,"-")</f>
        <v>45954.988341550925</v>
      </c>
      <c r="H25" s="116"/>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2"/>
    </row>
  </sheetData>
  <dataValidations count="2">
    <dataValidation allowBlank="1" showInputMessage="1" showErrorMessage="1" sqref="E1" xr:uid="{4D935161-CDD3-4592-B877-3FB59C99E142}"/>
    <dataValidation type="list" allowBlank="1" showInputMessage="1" showErrorMessage="1" sqref="E3:E25"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2"/>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2.6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63"/>
      <c r="E2" s="18"/>
      <c r="F2" s="20"/>
      <c r="G2" s="21">
        <f t="shared" ref="G2:G19" ca="1" si="0">IFERROR(NOW()-F2,"-")</f>
        <v>45954.988341550925</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45954.988341550925</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45954.988341550925</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45954.988341550925</v>
      </c>
      <c r="H5" s="22"/>
      <c r="I5" s="19" t="s">
        <v>39086</v>
      </c>
      <c r="J5" s="18" t="str">
        <f>IFERROR(VLOOKUP(D5,DB!A:G,7,0),"")</f>
        <v/>
      </c>
      <c r="K5" s="46"/>
      <c r="L5" s="23" t="str">
        <f>IFERROR(VLOOKUP(D5,DB!A:I,9,0),"")</f>
        <v/>
      </c>
    </row>
    <row r="6" spans="1:13" ht="15" customHeight="1">
      <c r="A6" s="19"/>
      <c r="B6" s="63" t="str">
        <f>IFERROR(VLOOKUP(D6,DB!A:K,11,0),"")</f>
        <v/>
      </c>
      <c r="C6" s="18"/>
      <c r="D6" s="18"/>
      <c r="E6" s="18"/>
      <c r="F6" s="20"/>
      <c r="G6" s="21">
        <f t="shared" ca="1" si="0"/>
        <v>45954.988341550925</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45954.988341550925</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45954.988341550925</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45954.988341550925</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45954.988341550925</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45954.988341550925</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45954.988341550925</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45954.988341550925</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45954.988341550925</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45954.988341550925</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45954.988341550925</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45954.988341550925</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45954.988341550925</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45954.988341550925</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ref="G20:G83" ca="1" si="1">IFERROR(NOW()-F20,"-")</f>
        <v>45954.988341550925</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45954.988341550925</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45954.988341550925</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45954.988341550925</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45954.988341550925</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45954.988341550925</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45954.988341550925</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45954.988341550925</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45954.988341550925</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45954.988341550925</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45954.988341550925</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45954.988341550925</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45954.988341550925</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45954.988341550925</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45954.988341550925</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45954.988341550925</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45954.988341550925</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45954.988341550925</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45954.988341550925</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45954.988341550925</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45954.988341550925</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45954.988341550925</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45954.988341550925</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45954.988341550925</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45954.988341550925</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45954.988341550925</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45954.988341550925</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45954.988341550925</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45954.988341550925</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45954.988341550925</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45954.988341550925</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45954.988341550925</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45954.988341550925</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45954.988341550925</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45954.988341550925</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45954.988341550925</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45954.988341550925</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45954.988341550925</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45954.988341550925</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45954.988341550925</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45954.988341550925</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45954.988341550925</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45954.988341550925</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45954.988341550925</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45954.988341550925</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45954.988341550925</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45954.988341550925</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45954.988341550925</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45954.988341550925</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45954.988341550925</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45954.988341550925</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45954.988341550925</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45954.988341550925</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45954.988341550925</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45954.988341550925</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45954.988341550925</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45954.988341550925</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45954.988341550925</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45954.988341550925</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45954.988341550925</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45954.988341550925</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45954.988341550925</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45954.988341550925</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45954.988341550925</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ref="G84:G147" ca="1" si="2">IFERROR(NOW()-F84,"-")</f>
        <v>45954.988341550925</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45954.988341550925</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45954.988341550925</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45954.988341550925</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45954.988341550925</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45954.988341550925</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45954.988341550925</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45954.988341550925</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45954.988341550925</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45954.988341550925</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45954.988341550925</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45954.988341550925</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45954.988341550925</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45954.988341550925</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45954.988341550925</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45954.988341550925</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45954.988341550925</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45954.988341550925</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45954.988341550925</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45954.988341550925</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45954.988341550925</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45954.988341550925</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45954.988341550925</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45954.988341550925</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45954.988341550925</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45954.988341550925</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45954.988341550925</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45954.988341550925</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45954.988341550925</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45954.988341550925</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45954.988341550925</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45954.988341550925</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45954.988341550925</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45954.988341550925</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45954.988341550925</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45954.988341550925</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45954.988341550925</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45954.988341550925</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45954.988341550925</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45954.988341550925</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45954.988341550925</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45954.988341550925</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45954.988341550925</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45954.988341550925</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45954.988341550925</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45954.988341550925</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45954.988341550925</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45954.988341550925</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45954.988341550925</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45954.988341550925</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45954.988341550925</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45954.988341550925</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45954.988341550925</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45954.988341550925</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45954.988341550925</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45954.988341550925</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45954.988341550925</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45954.988341550925</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45954.988341550925</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45954.988341550925</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45954.988341550925</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45954.988341550925</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45954.988341550925</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45954.988341550925</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ref="G148:G211" ca="1" si="3">IFERROR(NOW()-F148,"-")</f>
        <v>45954.988341550925</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45954.988341550925</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45954.988341550925</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45954.988341550925</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45954.988341550925</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45954.988341550925</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45954.988341550925</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45954.988341550925</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45954.988341550925</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45954.988341550925</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45954.988341550925</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45954.988341550925</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45954.988341550925</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45954.988341550925</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45954.988341550925</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45954.988341550925</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45954.988341550925</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45954.988341550925</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45954.988341550925</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45954.988341550925</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45954.988341550925</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45954.988341550925</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45954.988341550925</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45954.988341550925</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45954.988341550925</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45954.988341550925</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45954.988341550925</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45954.988341550925</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45954.988341550925</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45954.988341550925</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45954.988341550925</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45954.988341550925</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45954.988341550925</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45954.988341550925</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45954.988341550925</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45954.988341550925</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45954.988341550925</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45954.988341550925</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45954.988341550925</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45954.988341550925</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45954.988341550925</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45954.988341550925</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45954.988341550925</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45954.988341550925</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45954.988341550925</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45954.988341550925</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45954.988341550925</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45954.988341550925</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45954.988341550925</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45954.988341550925</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45954.988341550925</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45954.988341550925</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45954.988341550925</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45954.988341550925</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45954.988341550925</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45954.988341550925</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45954.988341550925</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45954.988341550925</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45954.988341550925</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45954.988341550925</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45954.988341550925</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45954.988341550925</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45954.988341550925</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45954.988341550925</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ref="G212:G275" ca="1" si="4">IFERROR(NOW()-F212,"-")</f>
        <v>45954.988341550925</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45954.988341550925</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45954.988341550925</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45954.988341550925</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45954.988341550925</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45954.988341550925</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45954.988341550925</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45954.988341550925</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45954.988341550925</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45954.988341550925</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45954.988341550925</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45954.988341550925</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45954.988341550925</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45954.988341550925</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45954.988341550925</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45954.988341550925</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45954.988341550925</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45954.988341550925</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45954.988341550925</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45954.988341550925</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45954.988341550925</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45954.988341550925</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45954.988341550925</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45954.988341550925</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45954.988341550925</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45954.988341550925</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45954.988341550925</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45954.988341550925</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45954.988341550925</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45954.988341550925</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45954.988341550925</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45954.988341550925</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45954.988341550925</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45954.988341550925</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45954.988341550925</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45954.988341550925</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45954.988341550925</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45954.988341550925</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45954.988341550925</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45954.988341550925</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45954.988341550925</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45954.988341550925</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45954.988341550925</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45954.988341550925</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45954.988341550925</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45954.988341550925</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45954.988341550925</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45954.988341550925</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45954.988341550925</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45954.988341550925</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45954.988341550925</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45954.988341550925</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45954.988341550925</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45954.988341550925</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45954.988341550925</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45954.988341550925</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45954.988341550925</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45954.988341550925</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45954.988341550925</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45954.988341550925</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45954.988341550925</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45954.988341550925</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45954.988341550925</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45954.988341550925</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ref="G276:G339" ca="1" si="5">IFERROR(NOW()-F276,"-")</f>
        <v>45954.988341550925</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45954.988341550925</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45954.988341550925</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45954.988341550925</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45954.988341550925</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45954.988341550925</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45954.988341550925</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45954.988341550925</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45954.988341550925</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45954.988341550925</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45954.988341550925</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45954.988341550925</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45954.988341550925</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45954.988341550925</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45954.988341550925</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45954.988341550925</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45954.988341550925</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45954.988341550925</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45954.988341550925</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45954.988341550925</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45954.988341550925</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45954.988341550925</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45954.988341550925</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45954.988341550925</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45954.988341550925</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45954.988341550925</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45954.988341550925</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45954.988341550925</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45954.988341550925</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45954.988341550925</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45954.988341550925</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45954.988341550925</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45954.988341550925</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45954.988341550925</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45954.988341550925</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45954.988341550925</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45954.988341550925</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45954.988341550925</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45954.988341550925</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45954.988341550925</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45954.988341550925</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45954.988341550925</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45954.988341550925</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45954.988341550925</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45954.988341550925</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45954.988341550925</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45954.988341550925</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45954.988341550925</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45954.988341550925</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45954.988341550925</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45954.988341550925</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45954.988341550925</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45954.988341550925</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45954.988341550925</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45954.988341550925</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45954.988341550925</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45954.988341550925</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45954.988341550925</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45954.988341550925</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45954.988341550925</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45954.988341550925</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45954.988341550925</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45954.988341550925</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45954.988341550925</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ref="G340:G403" ca="1" si="6">IFERROR(NOW()-F340,"-")</f>
        <v>45954.988341550925</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45954.988341550925</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45954.988341550925</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45954.988341550925</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45954.988341550925</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45954.988341550925</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45954.988341550925</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45954.988341550925</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45954.988341550925</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45954.988341550925</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45954.988341550925</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45954.988341550925</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45954.988341550925</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45954.988341550925</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45954.988341550925</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45954.988341550925</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45954.988341550925</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45954.988341550925</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45954.988341550925</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45954.988341550925</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45954.988341550925</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45954.988341550925</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45954.988341550925</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45954.988341550925</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45954.988341550925</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45954.988341550925</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45954.988341550925</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45954.988341550925</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45954.988341550925</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45954.988341550925</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45954.988341550925</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45954.988341550925</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45954.988341550925</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45954.988341550925</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45954.988341550925</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45954.988341550925</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45954.988341550925</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45954.988341550925</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45954.988341550925</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45954.988341550925</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45954.988341550925</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45954.988341550925</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45954.988341550925</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45954.988341550925</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45954.988341550925</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45954.988341550925</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45954.988341550925</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45954.988341550925</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45954.988341550925</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45954.988341550925</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45954.988341550925</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45954.988341550925</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45954.988341550925</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45954.988341550925</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45954.988341550925</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45954.988341550925</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45954.988341550925</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45954.988341550925</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45954.988341550925</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45954.988341550925</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45954.988341550925</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45954.988341550925</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45954.988341550925</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45954.988341550925</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ref="G404:G467" ca="1" si="7">IFERROR(NOW()-F404,"-")</f>
        <v>45954.988341550925</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45954.988341550925</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45954.988341550925</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45954.988341550925</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45954.988341550925</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45954.988341550925</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45954.988341550925</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45954.988341550925</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45954.988341550925</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45954.988341550925</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45954.988341550925</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45954.988341550925</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45954.988341550925</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45954.988341550925</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45954.988341550925</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45954.988341550925</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45954.988341550925</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45954.988341550925</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45954.988341550925</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45954.988341550925</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45954.988341550925</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45954.988341550925</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45954.988341550925</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45954.988341550925</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45954.988341550925</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45954.988341550925</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45954.988341550925</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45954.988341550925</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45954.988341550925</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45954.988341550925</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45954.988341550925</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45954.988341550925</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45954.988341550925</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45954.988341550925</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45954.988341550925</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45954.988341550925</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45954.988341550925</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45954.988341550925</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45954.988341550925</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45954.988341550925</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45954.988341550925</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45954.988341550925</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45954.988341550925</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45954.988341550925</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45954.988341550925</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45954.988341550925</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45954.988341550925</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45954.988341550925</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45954.988341550925</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45954.988341550925</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45954.988341550925</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45954.988341550925</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45954.988341550925</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45954.988341550925</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45954.988341550925</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45954.988341550925</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45954.988341550925</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45954.988341550925</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45954.988341550925</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45954.988341550925</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45954.988341550925</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45954.988341550925</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45954.988341550925</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45954.988341550925</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ref="G468:G531" ca="1" si="8">IFERROR(NOW()-F468,"-")</f>
        <v>45954.988341550925</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45954.988341550925</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45954.988341550925</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45954.988341550925</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45954.988341550925</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45954.988341550925</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45954.988341550925</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45954.988341550925</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45954.988341550925</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45954.988341550925</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45954.988341550925</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45954.988341550925</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45954.988341550925</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45954.988341550925</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45954.988341550925</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45954.988341550925</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45954.988341550925</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45954.988341550925</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45954.988341550925</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45954.988341550925</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45954.988341550925</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45954.988341550925</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45954.988341550925</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45954.988341550925</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45954.988341550925</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45954.988341550925</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45954.988341550925</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45954.988341550925</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45954.988341550925</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45954.988341550925</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45954.988341550925</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45954.988341550925</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45954.988341550925</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45954.988341550925</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45954.988341550925</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45954.988341550925</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45954.988341550925</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45954.988341550925</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45954.988341550925</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45954.988341550925</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45954.988341550925</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45954.988341550925</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45954.988341550925</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45954.988341550925</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45954.988341550925</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45954.988341550925</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45954.988341550925</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45954.988341550925</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45954.988341550925</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45954.988341550925</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45954.988341550925</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45954.988341550925</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45954.988341550925</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45954.988341550925</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45954.988341550925</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45954.988341550925</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45954.988341550925</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45954.988341550925</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45954.988341550925</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45954.988341550925</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45954.988341550925</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45954.988341550925</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45954.988341550925</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45954.988341550925</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ref="G532:G595" ca="1" si="9">IFERROR(NOW()-F532,"-")</f>
        <v>45954.988341550925</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45954.988341550925</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45954.988341550925</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45954.988341550925</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45954.988341550925</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45954.988341550925</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45954.988341550925</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45954.988341550925</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45954.988341550925</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45954.988341550925</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45954.988341550925</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45954.988341550925</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45954.988341550925</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45954.988341550925</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45954.988341550925</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45954.988341550925</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45954.988341550925</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45954.988341550925</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45954.988341550925</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45954.988341550925</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45954.988341550925</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45954.988341550925</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45954.988341550925</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45954.988341550925</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45954.988341550925</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45954.988341550925</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45954.988341550925</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45954.988341550925</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45954.988341550925</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45954.988341550925</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45954.988341550925</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45954.988341550925</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45954.988341550925</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45954.988341550925</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45954.988341550925</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45954.988341550925</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45954.988341550925</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45954.988341550925</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45954.988341550925</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45954.988341550925</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45954.988341550925</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45954.988341550925</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45954.988341550925</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45954.988341550925</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45954.988341550925</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45954.988341550925</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45954.988341550925</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45954.988341550925</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45954.988341550925</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45954.988341550925</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45954.988341550925</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45954.988341550925</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45954.988341550925</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45954.988341550925</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45954.988341550925</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45954.988341550925</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45954.988341550925</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45954.988341550925</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45954.988341550925</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45954.988341550925</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45954.988341550925</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45954.988341550925</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45954.988341550925</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45954.988341550925</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ref="G596:G659" ca="1" si="10">IFERROR(NOW()-F596,"-")</f>
        <v>45954.988341550925</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45954.988341550925</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45954.988341550925</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45954.988341550925</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45954.988341550925</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45954.988341550925</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45954.988341550925</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45954.988341550925</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45954.988341550925</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45954.988341550925</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45954.988341550925</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45954.988341550925</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45954.988341550925</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45954.988341550925</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45954.988341550925</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45954.988341550925</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45954.988341550925</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45954.988341550925</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45954.988341550925</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45954.988341550925</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45954.988341550925</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45954.988341550925</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45954.988341550925</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45954.988341550925</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45954.988341550925</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45954.988341550925</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45954.988341550925</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45954.988341550925</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45954.988341550925</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45954.988341550925</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45954.988341550925</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45954.988341550925</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45954.988341550925</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45954.988341550925</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45954.988341550925</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45954.988341550925</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45954.988341550925</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45954.988341550925</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45954.988341550925</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45954.988341550925</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45954.988341550925</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45954.988341550925</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45954.988341550925</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45954.988341550925</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45954.988341550925</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45954.988341550925</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45954.988341550925</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45954.988341550925</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45954.988341550925</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45954.988341550925</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45954.988341550925</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45954.988341550925</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45954.988341550925</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45954.988341550925</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45954.988341550925</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45954.988341550925</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45954.988341550925</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45954.988341550925</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45954.988341550925</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45954.988341550925</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45954.988341550925</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45954.988341550925</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45954.988341550925</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45954.988341550925</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ref="G660:G723" ca="1" si="11">IFERROR(NOW()-F660,"-")</f>
        <v>45954.988341550925</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45954.988341550925</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45954.988341550925</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45954.988341550925</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45954.988341550925</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45954.988341550925</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45954.988341550925</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45954.988341550925</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45954.988341550925</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45954.988341550925</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45954.988341550925</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45954.988341550925</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45954.988341550925</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45954.988341550925</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45954.988341550925</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45954.988341550925</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45954.988341550925</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45954.988341550925</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45954.988341550925</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45954.988341550925</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45954.988341550925</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45954.988341550925</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45954.988341550925</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45954.988341550925</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45954.988341550925</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45954.988341550925</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45954.988341550925</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45954.988341550925</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45954.988341550925</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45954.988341550925</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45954.988341550925</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45954.988341550925</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45954.988341550925</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45954.988341550925</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45954.988341550925</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45954.988341550925</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45954.988341550925</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45954.988341550925</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45954.988341550925</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45954.988341550925</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45954.988341550925</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45954.988341550925</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45954.988341550925</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45954.988341550925</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45954.988341550925</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45954.988341550925</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45954.988341550925</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45954.988341550925</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45954.988341550925</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45954.988341550925</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45954.988341550925</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45954.988341550925</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45954.988341550925</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45954.988341550925</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45954.988341550925</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45954.988341550925</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45954.988341550925</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45954.988341550925</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45954.988341550925</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45954.988341550925</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45954.988341550925</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45954.988341550925</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45954.988341550925</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45954.988341550925</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ref="G724:G787" ca="1" si="12">IFERROR(NOW()-F724,"-")</f>
        <v>45954.988341550925</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45954.988341550925</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45954.988341550925</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45954.988341550925</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45954.988341550925</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45954.988341550925</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45954.988341550925</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45954.988341550925</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45954.988341550925</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45954.988341550925</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45954.988341550925</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45954.988341550925</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45954.988341550925</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45954.988341550925</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45954.988341550925</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45954.988341550925</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45954.988341550925</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45954.988341550925</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45954.988341550925</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45954.988341550925</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45954.988341550925</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45954.988341550925</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45954.988341550925</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45954.988341550925</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45954.988341550925</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45954.988341550925</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45954.988341550925</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45954.988341550925</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45954.988341550925</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45954.988341550925</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45954.988341550925</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45954.988341550925</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45954.988341550925</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45954.988341550925</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45954.988341550925</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45954.988341550925</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45954.988341550925</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45954.988341550925</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45954.988341550925</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45954.988341550925</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45954.988341550925</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45954.988341550925</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45954.988341550925</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45954.988341550925</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45954.988341550925</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45954.988341550925</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45954.988341550925</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45954.988341550925</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45954.988341550925</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45954.988341550925</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45954.988341550925</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45954.988341550925</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45954.988341550925</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45954.988341550925</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45954.988341550925</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45954.988341550925</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45954.988341550925</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45954.988341550925</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45954.988341550925</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45954.988341550925</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45954.988341550925</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45954.988341550925</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45954.988341550925</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45954.988341550925</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ref="G788:G851" ca="1" si="13">IFERROR(NOW()-F788,"-")</f>
        <v>45954.988341550925</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45954.988341550925</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45954.988341550925</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45954.988341550925</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45954.988341550925</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45954.988341550925</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45954.988341550925</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45954.988341550925</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45954.988341550925</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45954.988341550925</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45954.988341550925</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45954.988341550925</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45954.988341550925</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45954.988341550925</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45954.988341550925</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45954.988341550925</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45954.988341550925</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45954.988341550925</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45954.988341550925</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45954.988341550925</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45954.988341550925</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45954.988341550925</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45954.988341550925</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45954.988341550925</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45954.988341550925</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45954.988341550925</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45954.988341550925</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45954.988341550925</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45954.988341550925</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45954.988341550925</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45954.988341550925</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45954.988341550925</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45954.988341550925</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45954.988341550925</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45954.988341550925</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45954.988341550925</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45954.988341550925</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45954.988341550925</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45954.988341550925</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45954.988341550925</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45954.988341550925</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45954.988341550925</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45954.988341550925</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45954.988341550925</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45954.988341550925</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45954.988341550925</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45954.988341550925</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45954.988341550925</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45954.988341550925</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45954.988341550925</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45954.988341550925</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45954.988341550925</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45954.988341550925</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45954.988341550925</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45954.988341550925</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45954.988341550925</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45954.988341550925</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45954.988341550925</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45954.988341550925</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45954.988341550925</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45954.988341550925</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45954.988341550925</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45954.988341550925</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45954.988341550925</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ref="G852:G915" ca="1" si="14">IFERROR(NOW()-F852,"-")</f>
        <v>45954.988341550925</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45954.988341550925</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45954.988341550925</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45954.988341550925</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45954.988341550925</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45954.988341550925</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45954.988341550925</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45954.988341550925</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45954.988341550925</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45954.988341550925</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45954.988341550925</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45954.988341550925</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45954.988341550925</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45954.988341550925</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45954.988341550925</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45954.988341550925</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45954.988341550925</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45954.988341550925</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45954.988341550925</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45954.988341550925</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45954.988341550925</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45954.988341550925</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45954.988341550925</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45954.988341550925</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45954.988341550925</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45954.988341550925</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45954.988341550925</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45954.988341550925</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45954.988341550925</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45954.988341550925</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45954.988341550925</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45954.988341550925</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45954.988341550925</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45954.988341550925</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45954.988341550925</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45954.988341550925</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45954.988341550925</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45954.988341550925</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45954.988341550925</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45954.988341550925</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45954.988341550925</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45954.988341550925</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45954.988341550925</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45954.988341550925</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45954.988341550925</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45954.988341550925</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45954.988341550925</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45954.988341550925</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45954.988341550925</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45954.988341550925</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45954.988341550925</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45954.988341550925</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45954.988341550925</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45954.988341550925</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45954.988341550925</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45954.988341550925</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45954.988341550925</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45954.988341550925</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45954.988341550925</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45954.988341550925</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45954.988341550925</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45954.988341550925</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45954.988341550925</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45954.988341550925</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ref="G916:G979" ca="1" si="15">IFERROR(NOW()-F916,"-")</f>
        <v>45954.988341550925</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45954.988341550925</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45954.988341550925</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45954.988341550925</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45954.988341550925</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45954.988341550925</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45954.988341550925</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45954.988341550925</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45954.988341550925</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45954.988341550925</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45954.988341550925</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45954.988341550925</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45954.988341550925</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45954.988341550925</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45954.988341550925</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45954.988341550925</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45954.988341550925</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45954.988341550925</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45954.988341550925</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45954.988341550925</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45954.988341550925</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45954.988341550925</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45954.988341550925</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45954.988341550925</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45954.988341550925</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45954.988341550925</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45954.988341550925</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45954.988341550925</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45954.988341550925</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45954.988341550925</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45954.988341550925</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45954.988341550925</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45954.988341550925</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45954.988341550925</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45954.988341550925</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45954.988341550925</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45954.988341550925</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45954.988341550925</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45954.988341550925</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45954.988341550925</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45954.988341550925</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45954.988341550925</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45954.988341550925</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45954.988341550925</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45954.988341550925</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45954.988341550925</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45954.988341550925</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45954.988341550925</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45954.988341550925</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45954.988341550925</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45954.988341550925</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45954.988341550925</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45954.988341550925</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45954.988341550925</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45954.988341550925</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45954.988341550925</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45954.988341550925</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45954.988341550925</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45954.988341550925</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45954.988341550925</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45954.988341550925</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45954.988341550925</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45954.988341550925</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45954.988341550925</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ref="G980:G1043" ca="1" si="16">IFERROR(NOW()-F980,"-")</f>
        <v>45954.988341550925</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45954.988341550925</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45954.988341550925</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45954.988341550925</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45954.988341550925</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45954.988341550925</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45954.988341550925</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45954.988341550925</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45954.988341550925</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45954.988341550925</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45954.988341550925</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45954.988341550925</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45954.988341550925</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45954.988341550925</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45954.988341550925</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45954.988341550925</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45954.988341550925</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45954.988341550925</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45954.988341550925</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45954.988341550925</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45954.988341550925</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45954.988341550925</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45954.988341550925</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45954.988341550925</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45954.988341550925</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45954.988341550925</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45954.988341550925</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45954.988341550925</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45954.988341550925</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45954.988341550925</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45954.988341550925</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45954.988341550925</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45954.988341550925</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45954.988341550925</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45954.988341550925</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45954.988341550925</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45954.988341550925</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45954.988341550925</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45954.988341550925</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45954.988341550925</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45954.988341550925</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45954.988341550925</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45954.988341550925</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45954.988341550925</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45954.988341550925</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45954.988341550925</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45954.988341550925</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45954.988341550925</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45954.988341550925</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45954.988341550925</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45954.988341550925</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45954.988341550925</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45954.988341550925</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45954.988341550925</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45954.988341550925</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45954.988341550925</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45954.988341550925</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45954.988341550925</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45954.988341550925</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45954.988341550925</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45954.988341550925</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45954.988341550925</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45954.988341550925</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45954.988341550925</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ref="G1044:G1107" ca="1" si="17">IFERROR(NOW()-F1044,"-")</f>
        <v>45954.988341550925</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45954.988341550925</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45954.988341550925</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45954.988341550925</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45954.988341550925</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45954.988341550925</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45954.988341550925</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45954.988341550925</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45954.988341550925</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45954.988341550925</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45954.988341550925</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45954.988341550925</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45954.988341550925</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45954.988341550925</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45954.988341550925</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45954.988341550925</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45954.988341550925</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45954.988341550925</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45954.988341550925</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45954.988341550925</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45954.988341550925</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45954.988341550925</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45954.988341550925</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45954.988341550925</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45954.988341550925</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45954.988341550925</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45954.988341550925</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45954.988341550925</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45954.988341550925</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45954.988341550925</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45954.988341550925</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45954.988341550925</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45954.988341550925</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45954.988341550925</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45954.988341550925</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45954.988341550925</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45954.988341550925</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45954.988341550925</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45954.988341550925</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45954.988341550925</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45954.988341550925</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45954.988341550925</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45954.988341550925</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45954.988341550925</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45954.988341550925</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45954.988341550925</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45954.988341550925</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45954.988341550925</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45954.988341550925</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45954.988341550925</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45954.988341550925</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45954.988341550925</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45954.988341550925</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45954.988341550925</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45954.988341550925</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45954.988341550925</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45954.988341550925</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45954.988341550925</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45954.988341550925</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45954.988341550925</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45954.988341550925</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45954.988341550925</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45954.988341550925</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7"/>
        <v>45954.988341550925</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ref="G1108:G1122" ca="1" si="18">IFERROR(NOW()-F1108,"-")</f>
        <v>45954.988341550925</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45954.988341550925</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45954.988341550925</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45954.988341550925</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45954.988341550925</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45954.988341550925</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45954.988341550925</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45954.988341550925</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45954.988341550925</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45954.988341550925</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45954.988341550925</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45954.988341550925</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45954.988341550925</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45954.988341550925</v>
      </c>
      <c r="H1121" s="22"/>
      <c r="I1121" s="19" t="str">
        <f>IFERROR(VLOOKUP(D1121,DB!A:F,6,0),"")</f>
        <v/>
      </c>
      <c r="J1121" s="18" t="str">
        <f>IFERROR(VLOOKUP(D1121,DB!A:G,7,0),"")</f>
        <v/>
      </c>
      <c r="K1121" s="46"/>
      <c r="L1121" s="23" t="str">
        <f>IFERROR(VLOOKUP(D1121,DB!A:I,9,0),"")</f>
        <v/>
      </c>
    </row>
    <row r="1122" spans="1:12" ht="15" customHeight="1">
      <c r="A1122" s="19"/>
      <c r="B1122" s="63" t="str">
        <f>IFERROR(VLOOKUP(D1122,DB!A:K,11,0),"")</f>
        <v/>
      </c>
      <c r="C1122" s="18"/>
      <c r="D1122" s="18"/>
      <c r="E1122" s="18"/>
      <c r="F1122" s="20"/>
      <c r="G1122" s="21">
        <f t="shared" ca="1" si="18"/>
        <v>45954.988341550925</v>
      </c>
      <c r="H1122" s="22"/>
      <c r="I1122" s="19" t="str">
        <f>IFERROR(VLOOKUP(D1122,DB!A:F,6,0),"")</f>
        <v/>
      </c>
      <c r="J1122" s="18" t="str">
        <f>IFERROR(VLOOKUP(D1122,DB!A:G,7,0),"")</f>
        <v/>
      </c>
      <c r="K1122" s="46"/>
      <c r="L1122" s="23" t="str">
        <f>IFERROR(VLOOKUP(D1122,DB!A:I,9,0),"")</f>
        <v/>
      </c>
    </row>
  </sheetData>
  <dataValidations count="2">
    <dataValidation allowBlank="1" showInputMessage="1" showErrorMessage="1" sqref="E1" xr:uid="{5914219A-CB83-432D-936A-CC0CB6F3982A}"/>
    <dataValidation type="list" allowBlank="1" showInputMessage="1" showErrorMessage="1" sqref="E2:E112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32"/>
  <sheetViews>
    <sheetView workbookViewId="0">
      <selection activeCell="D4" sqref="D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39087</v>
      </c>
      <c r="B2" s="97" t="str">
        <f>IFERROR(VLOOKUP(D2,DB!A:K,11,0),"")</f>
        <v>R4</v>
      </c>
      <c r="C2" s="98">
        <v>1</v>
      </c>
      <c r="D2" s="94" t="s">
        <v>35115</v>
      </c>
      <c r="E2" s="99" t="s">
        <v>38998</v>
      </c>
      <c r="F2" s="100">
        <v>45703.480717592596</v>
      </c>
      <c r="G2" s="101">
        <f ca="1">IFERROR(NOW()-F2,"")</f>
        <v>251.50762395832862</v>
      </c>
      <c r="H2" s="100">
        <v>45703.474768518521</v>
      </c>
      <c r="I2" s="97" t="str">
        <f>IFERROR(VLOOKUP(D2,DB!A:F,6,0),"")</f>
        <v>SCECO</v>
      </c>
      <c r="J2" s="97" t="str">
        <f>IFERROR(VLOOKUP(D2,DB!A:G,7,0),"")</f>
        <v>Dead</v>
      </c>
      <c r="K2" s="102" t="s">
        <v>39088</v>
      </c>
      <c r="L2" s="94" t="str">
        <f>IFERROR(VLOOKUP(D2,DB!A:I,9,0),"")</f>
        <v>Latis</v>
      </c>
    </row>
    <row r="3" spans="1:16" ht="30" customHeight="1">
      <c r="A3" s="120" t="s">
        <v>39089</v>
      </c>
      <c r="B3" s="97" t="str">
        <f>IFERROR(VLOOKUP(D3,DB!A:K,11,0),"")</f>
        <v>R4</v>
      </c>
      <c r="C3" s="121">
        <v>1</v>
      </c>
      <c r="D3" s="94" t="s">
        <v>27420</v>
      </c>
      <c r="E3" s="99" t="s">
        <v>38998</v>
      </c>
      <c r="F3" s="124">
        <v>45953.634722222225</v>
      </c>
      <c r="G3" s="125">
        <f ca="1">IFERROR(NOW()-F3,"")</f>
        <v>1.353619328700006</v>
      </c>
      <c r="H3" s="124">
        <v>45953.546631944446</v>
      </c>
      <c r="I3" s="120" t="str">
        <f>IFERROR(VLOOKUP(D3,DB!A:F,6,0),"")</f>
        <v>SCECO</v>
      </c>
      <c r="J3" s="120" t="str">
        <f>IFERROR(VLOOKUP(D3,DB!A:G,7,0),"")</f>
        <v>Dead</v>
      </c>
      <c r="K3" s="126" t="s">
        <v>39090</v>
      </c>
      <c r="L3" s="122" t="str">
        <f>IFERROR(VLOOKUP(D3,DB!A:I,9,0),"")</f>
        <v>Latis</v>
      </c>
    </row>
    <row r="4" spans="1:16" ht="15" customHeight="1">
      <c r="A4" s="120" t="s">
        <v>39091</v>
      </c>
      <c r="B4" s="120" t="str">
        <f>IFERROR(VLOOKUP(D4,DB!A:K,11,0),"")</f>
        <v>R4</v>
      </c>
      <c r="C4" s="121">
        <v>1</v>
      </c>
      <c r="D4" s="122" t="s">
        <v>36278</v>
      </c>
      <c r="E4" s="99" t="s">
        <v>38998</v>
      </c>
      <c r="F4" s="124">
        <v>45954.863888888889</v>
      </c>
      <c r="G4" s="125">
        <f ca="1">IFERROR(NOW()-F4,"")</f>
        <v>0.12445266203576466</v>
      </c>
      <c r="H4" s="124">
        <v>45954.858275462961</v>
      </c>
      <c r="I4" s="120" t="str">
        <f>IFERROR(VLOOKUP(D4,DB!A:F,6,0),"")</f>
        <v>Generator-SG</v>
      </c>
      <c r="J4" s="120" t="str">
        <f>IFERROR(VLOOKUP(D4,DB!A:G,7,0),"")</f>
        <v>Dead</v>
      </c>
      <c r="K4" s="126" t="s">
        <v>39092</v>
      </c>
      <c r="L4" s="122" t="str">
        <f>IFERROR(VLOOKUP(D4,DB!A:I,9,0),"")</f>
        <v>Latis</v>
      </c>
    </row>
    <row r="5" spans="1:16" ht="15" customHeight="1">
      <c r="A5" s="120"/>
      <c r="B5" s="120" t="str">
        <f>IFERROR(VLOOKUP(D5,DB!A:K,11,0),"")</f>
        <v/>
      </c>
      <c r="C5" s="121"/>
      <c r="D5" s="122"/>
      <c r="E5" s="99"/>
      <c r="F5" s="124"/>
      <c r="G5" s="125">
        <f ca="1">IFERROR(NOW()-F5,"")</f>
        <v>45954.988341550925</v>
      </c>
      <c r="H5" s="124"/>
      <c r="I5" s="120" t="str">
        <f>IFERROR(VLOOKUP(D5,DB!A:F,6,0),"")</f>
        <v/>
      </c>
      <c r="J5" s="120" t="str">
        <f>IFERROR(VLOOKUP(D5,DB!A:G,7,0),"")</f>
        <v/>
      </c>
      <c r="K5" s="126"/>
      <c r="L5" s="122" t="str">
        <f>IFERROR(VLOOKUP(D5,DB!A:I,9,0),"")</f>
        <v/>
      </c>
    </row>
    <row r="6" spans="1:16" ht="15" customHeight="1">
      <c r="A6" s="120"/>
      <c r="B6" s="120" t="str">
        <f>IFERROR(VLOOKUP(D6,DB!A:K,11,0),"")</f>
        <v/>
      </c>
      <c r="C6" s="121"/>
      <c r="D6" s="94"/>
      <c r="E6" s="99"/>
      <c r="F6" s="124"/>
      <c r="G6" s="125">
        <f ca="1">IFERROR(NOW()-F6,"")</f>
        <v>45954.988341550925</v>
      </c>
      <c r="H6" s="124"/>
      <c r="I6" s="120" t="str">
        <f>IFERROR(VLOOKUP(D6,DB!A:F,6,0),"")</f>
        <v/>
      </c>
      <c r="J6" s="120" t="str">
        <f>IFERROR(VLOOKUP(D6,DB!A:G,7,0),"")</f>
        <v/>
      </c>
      <c r="K6" s="126"/>
      <c r="L6" s="122" t="str">
        <f>IFERROR(VLOOKUP(D6,DB!A:I,9,0),"")</f>
        <v/>
      </c>
    </row>
    <row r="7" spans="1:16" ht="15" customHeight="1">
      <c r="A7" s="120"/>
      <c r="B7" s="120" t="str">
        <f>IFERROR(VLOOKUP(D7,DB!A:K,11,0),"")</f>
        <v/>
      </c>
      <c r="C7" s="121"/>
      <c r="D7" s="94"/>
      <c r="E7" s="99"/>
      <c r="F7" s="124"/>
      <c r="G7" s="125">
        <f ca="1">IFERROR(NOW()-F7,"")</f>
        <v>45954.988341550925</v>
      </c>
      <c r="H7" s="124"/>
      <c r="I7" s="120" t="str">
        <f>IFERROR(VLOOKUP(D7,DB!A:F,6,0),"")</f>
        <v/>
      </c>
      <c r="J7" s="120" t="str">
        <f>IFERROR(VLOOKUP(D7,DB!A:G,7,0),"")</f>
        <v/>
      </c>
      <c r="K7" s="126"/>
      <c r="L7" s="122" t="str">
        <f>IFERROR(VLOOKUP(D7,DB!A:I,9,0),"")</f>
        <v/>
      </c>
    </row>
    <row r="8" spans="1:16" ht="15" customHeight="1">
      <c r="A8" s="120"/>
      <c r="B8" s="120" t="str">
        <f>IFERROR(VLOOKUP(D8,DB!A:K,11,0),"")</f>
        <v/>
      </c>
      <c r="C8" s="121"/>
      <c r="D8" s="122"/>
      <c r="E8" s="99"/>
      <c r="F8" s="124"/>
      <c r="G8" s="125">
        <f ca="1">IFERROR(NOW()-F8,"")</f>
        <v>45954.988341550925</v>
      </c>
      <c r="H8" s="124"/>
      <c r="I8" s="120" t="str">
        <f>IFERROR(VLOOKUP(D8,DB!A:F,6,0),"")</f>
        <v/>
      </c>
      <c r="J8" s="120" t="str">
        <f>IFERROR(VLOOKUP(D8,DB!A:G,7,0),"")</f>
        <v/>
      </c>
      <c r="K8" s="126"/>
      <c r="L8" s="122" t="str">
        <f>IFERROR(VLOOKUP(D8,DB!A:I,9,0),"")</f>
        <v/>
      </c>
    </row>
    <row r="9" spans="1:16" ht="15" customHeight="1">
      <c r="A9" s="120"/>
      <c r="B9" s="120" t="str">
        <f>IFERROR(VLOOKUP(D9,DB!A:K,11,0),"")</f>
        <v/>
      </c>
      <c r="C9" s="121"/>
      <c r="D9" s="122"/>
      <c r="E9" s="99"/>
      <c r="F9" s="124"/>
      <c r="G9" s="125">
        <f ca="1">IFERROR(NOW()-F9,"")</f>
        <v>45954.988341550925</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122"/>
      <c r="E10" s="99"/>
      <c r="F10" s="124"/>
      <c r="G10" s="125">
        <f ca="1">IFERROR(NOW()-F10,"")</f>
        <v>45954.988341550925</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122"/>
      <c r="E11" s="99"/>
      <c r="F11" s="124"/>
      <c r="G11" s="125">
        <f ca="1">IFERROR(NOW()-F11,"")</f>
        <v>45954.988341550925</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122"/>
      <c r="E12" s="99"/>
      <c r="F12" s="124"/>
      <c r="G12" s="125">
        <f ca="1">IFERROR(NOW()-F12,"")</f>
        <v>45954.988341550925</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122"/>
      <c r="E13" s="99"/>
      <c r="F13" s="124"/>
      <c r="G13" s="125">
        <f ca="1">IFERROR(NOW()-F13,"")</f>
        <v>45954.988341550925</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122"/>
      <c r="E14" s="99"/>
      <c r="F14" s="124"/>
      <c r="G14" s="125">
        <f ca="1">IFERROR(NOW()-F14,"")</f>
        <v>45954.988341550925</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94"/>
      <c r="E15" s="99"/>
      <c r="F15" s="124"/>
      <c r="G15" s="125">
        <f ca="1">IFERROR(NOW()-F15,"")</f>
        <v>45954.988341550925</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122"/>
      <c r="E16" s="99"/>
      <c r="F16" s="124"/>
      <c r="G16" s="125">
        <f ca="1">IFERROR(NOW()-F16,"")</f>
        <v>45954.988341550925</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162"/>
      <c r="E17" s="99"/>
      <c r="F17" s="124"/>
      <c r="G17" s="125">
        <f ca="1">IFERROR(NOW()-F17,"")</f>
        <v>45954.988341550925</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122"/>
      <c r="E18" s="99"/>
      <c r="F18" s="124"/>
      <c r="G18" s="125">
        <f ca="1">IFERROR(NOW()-F18,"")</f>
        <v>45954.988341550925</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122"/>
      <c r="E19" s="99"/>
      <c r="F19" s="124"/>
      <c r="G19" s="125">
        <f ca="1">IFERROR(NOW()-F19,"")</f>
        <v>45954.988341550925</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163"/>
      <c r="E20" s="99"/>
      <c r="F20" s="124"/>
      <c r="G20" s="125">
        <f ca="1">IFERROR(NOW()-F20,"")</f>
        <v>45954.988341550925</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122"/>
      <c r="E21" s="99"/>
      <c r="F21" s="124"/>
      <c r="G21" s="125">
        <f ca="1">IFERROR(NOW()-F21,"")</f>
        <v>45954.988341550925</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122"/>
      <c r="E22" s="99"/>
      <c r="F22" s="124"/>
      <c r="G22" s="125">
        <f ca="1">IFERROR(NOW()-F22,"")</f>
        <v>45954.988341550925</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123"/>
      <c r="F23" s="124"/>
      <c r="G23" s="125">
        <f ca="1">IFERROR(NOW()-F23,"")</f>
        <v>45954.988341550925</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22"/>
      <c r="E24" s="123"/>
      <c r="F24" s="124"/>
      <c r="G24" s="125">
        <f ca="1">IFERROR(NOW()-F24,"")</f>
        <v>45954.988341550925</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45954.988341550925</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45954.988341550925</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45954.988341550925</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45954.988341550925</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45954.988341550925</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45954.988341550925</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45954.988341550925</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45954.988341550925</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45954.988341550925</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45954.988341550925</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45954.988341550925</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45954.988341550925</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45954.988341550925</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45954.988341550925</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45954.988341550925</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45954.988341550925</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45954.988341550925</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45954.988341550925</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45954.988341550925</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45954.988341550925</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45954.988341550925</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45954.988341550925</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45954.988341550925</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45954.988341550925</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45954.988341550925</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45954.988341550925</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45954.988341550925</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45954.988341550925</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45954.988341550925</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45954.988341550925</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45954.988341550925</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45954.988341550925</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45954.988341550925</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45954.988341550925</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45954.988341550925</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45954.988341550925</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45954.988341550925</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45954.988341550925</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45954.988341550925</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45954.988341550925</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45954.988341550925</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45954.988341550925</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45954.988341550925</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45954.988341550925</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45954.988341550925</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45954.988341550925</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45954.988341550925</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45954.988341550925</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45954.988341550925</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45954.988341550925</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45954.988341550925</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45954.988341550925</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45954.988341550925</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45954.988341550925</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45954.988341550925</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45954.988341550925</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45954.988341550925</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45954.988341550925</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45954.988341550925</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45954.988341550925</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45954.988341550925</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45954.988341550925</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45954.988341550925</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45954.988341550925</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45954.988341550925</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45954.988341550925</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45954.988341550925</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45954.988341550925</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45954.988341550925</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45954.988341550925</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45954.988341550925</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45954.988341550925</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45954.988341550925</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45954.988341550925</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45954.988341550925</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45954.988341550925</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45954.988341550925</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45954.988341550925</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45954.988341550925</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45954.988341550925</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45954.988341550925</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45954.988341550925</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45954.988341550925</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45954.988341550925</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45954.988341550925</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45954.988341550925</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45954.988341550925</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45954.988341550925</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45954.988341550925</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45954.988341550925</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45954.988341550925</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45954.988341550925</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45954.988341550925</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45954.988341550925</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45954.988341550925</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45954.988341550925</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45954.988341550925</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45954.988341550925</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45954.988341550925</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45954.988341550925</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45954.988341550925</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45954.988341550925</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45954.988341550925</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45954.988341550925</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45954.988341550925</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45954.988341550925</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45954.988341550925</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45954.988341550925</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45954.988341550925</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45954.988341550925</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45954.988341550925</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45954.988341550925</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45954.988341550925</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45954.988341550925</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45954.988341550925</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45954.988341550925</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45954.988341550925</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45954.988341550925</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45954.988341550925</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45954.988341550925</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45954.988341550925</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45954.988341550925</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45954.988341550925</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45954.988341550925</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45954.988341550925</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45954.988341550925</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45954.988341550925</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45954.988341550925</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45954.988341550925</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45954.988341550925</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45954.988341550925</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45954.988341550925</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45954.988341550925</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45954.988341550925</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45954.988341550925</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45954.988341550925</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45954.988341550925</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45954.988341550925</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45954.988341550925</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45954.988341550925</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45954.988341550925</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45954.988341550925</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45954.988341550925</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45954.988341550925</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45954.988341550925</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45954.988341550925</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45954.988341550925</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45954.988341550925</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45954.988341550925</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45954.988341550925</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45954.988341550925</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45954.988341550925</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45954.988341550925</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45954.988341550925</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45954.988341550925</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45954.988341550925</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45954.988341550925</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45954.988341550925</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45954.988341550925</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45954.988341550925</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45954.988341550925</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45954.988341550925</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45954.988341550925</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45954.988341550925</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45954.988341550925</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45954.988341550925</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45954.988341550925</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45954.988341550925</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45954.988341550925</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45954.988341550925</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45954.988341550925</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45954.988341550925</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45954.988341550925</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45954.988341550925</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45954.988341550925</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45954.988341550925</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45954.988341550925</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45954.988341550925</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45954.988341550925</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45954.988341550925</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45954.988341550925</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45954.988341550925</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45954.988341550925</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45954.988341550925</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45954.988341550925</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45954.988341550925</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45954.988341550925</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45954.988341550925</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45954.988341550925</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45954.988341550925</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45954.988341550925</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45954.988341550925</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45954.988341550925</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45954.988341550925</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45954.988341550925</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45954.988341550925</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45954.988341550925</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45954.988341550925</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45954.988341550925</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45954.988341550925</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45954.988341550925</v>
      </c>
      <c r="H225" s="124"/>
      <c r="I225" s="120" t="str">
        <f>IFERROR(VLOOKUP(D225,DB!A:F,6,0),"")</f>
        <v/>
      </c>
      <c r="J225" s="120" t="str">
        <f>IFERROR(VLOOKUP(D225,DB!A:G,7,0),"")</f>
        <v/>
      </c>
      <c r="K225" s="126"/>
      <c r="L225" s="122" t="str">
        <f>IFERROR(VLOOKUP(D225,DB!A:I,9,0),"")</f>
        <v/>
      </c>
    </row>
    <row r="226" spans="1:12" ht="15" customHeight="1">
      <c r="A226" s="120"/>
      <c r="B226" s="120" t="str">
        <f>IFERROR(VLOOKUP(D226,DB!A:K,11,0),"")</f>
        <v/>
      </c>
      <c r="C226" s="121"/>
      <c r="D226" s="122"/>
      <c r="E226" s="123"/>
      <c r="F226" s="124"/>
      <c r="G226" s="125">
        <f ca="1">IFERROR(NOW()-F226,"")</f>
        <v>45954.988341550925</v>
      </c>
      <c r="H226" s="124"/>
      <c r="I226" s="120" t="str">
        <f>IFERROR(VLOOKUP(D226,DB!A:F,6,0),"")</f>
        <v/>
      </c>
      <c r="J226" s="120" t="str">
        <f>IFERROR(VLOOKUP(D226,DB!A:G,7,0),"")</f>
        <v/>
      </c>
      <c r="K226" s="126"/>
      <c r="L226" s="122" t="str">
        <f>IFERROR(VLOOKUP(D226,DB!A:I,9,0),"")</f>
        <v/>
      </c>
    </row>
    <row r="227" spans="1:12" ht="15" customHeight="1">
      <c r="A227" s="120"/>
      <c r="B227" s="120" t="str">
        <f>IFERROR(VLOOKUP(D227,DB!A:K,11,0),"")</f>
        <v/>
      </c>
      <c r="C227" s="121"/>
      <c r="D227" s="122"/>
      <c r="E227" s="123"/>
      <c r="F227" s="124"/>
      <c r="G227" s="125">
        <f ca="1">IFERROR(NOW()-F227,"")</f>
        <v>45954.988341550925</v>
      </c>
      <c r="H227" s="124"/>
      <c r="I227" s="120" t="str">
        <f>IFERROR(VLOOKUP(D227,DB!A:F,6,0),"")</f>
        <v/>
      </c>
      <c r="J227" s="120" t="str">
        <f>IFERROR(VLOOKUP(D227,DB!A:G,7,0),"")</f>
        <v/>
      </c>
      <c r="K227" s="126"/>
      <c r="L227" s="122" t="str">
        <f>IFERROR(VLOOKUP(D227,DB!A:I,9,0),"")</f>
        <v/>
      </c>
    </row>
    <row r="228" spans="1:12" ht="15" customHeight="1">
      <c r="A228" s="120"/>
      <c r="B228" s="120" t="str">
        <f>IFERROR(VLOOKUP(D228,DB!A:K,11,0),"")</f>
        <v/>
      </c>
      <c r="C228" s="121"/>
      <c r="D228" s="122"/>
      <c r="E228" s="123"/>
      <c r="F228" s="124"/>
      <c r="G228" s="125">
        <f ca="1">IFERROR(NOW()-F228,"")</f>
        <v>45954.988341550925</v>
      </c>
      <c r="H228" s="124"/>
      <c r="I228" s="120" t="str">
        <f>IFERROR(VLOOKUP(D228,DB!A:F,6,0),"")</f>
        <v/>
      </c>
      <c r="J228" s="120" t="str">
        <f>IFERROR(VLOOKUP(D228,DB!A:G,7,0),"")</f>
        <v/>
      </c>
      <c r="K228" s="126"/>
      <c r="L228" s="122" t="str">
        <f>IFERROR(VLOOKUP(D228,DB!A:I,9,0),"")</f>
        <v/>
      </c>
    </row>
    <row r="229" spans="1:12" ht="15" customHeight="1">
      <c r="A229" s="120"/>
      <c r="B229" s="120" t="str">
        <f>IFERROR(VLOOKUP(D229,DB!A:K,11,0),"")</f>
        <v/>
      </c>
      <c r="C229" s="121"/>
      <c r="D229" s="122"/>
      <c r="E229" s="123"/>
      <c r="F229" s="124"/>
      <c r="G229" s="125">
        <f ca="1">IFERROR(NOW()-F229,"")</f>
        <v>45954.988341550925</v>
      </c>
      <c r="H229" s="124"/>
      <c r="I229" s="120" t="str">
        <f>IFERROR(VLOOKUP(D229,DB!A:F,6,0),"")</f>
        <v/>
      </c>
      <c r="J229" s="120" t="str">
        <f>IFERROR(VLOOKUP(D229,DB!A:G,7,0),"")</f>
        <v/>
      </c>
      <c r="K229" s="126"/>
      <c r="L229" s="122" t="str">
        <f>IFERROR(VLOOKUP(D229,DB!A:I,9,0),"")</f>
        <v/>
      </c>
    </row>
    <row r="230" spans="1:12" ht="15" customHeight="1">
      <c r="A230" s="120"/>
      <c r="B230" s="120" t="str">
        <f>IFERROR(VLOOKUP(D230,DB!A:K,11,0),"")</f>
        <v/>
      </c>
      <c r="C230" s="121"/>
      <c r="D230" s="122"/>
      <c r="E230" s="123"/>
      <c r="F230" s="124"/>
      <c r="G230" s="125">
        <f ca="1">IFERROR(NOW()-F230,"")</f>
        <v>45954.988341550925</v>
      </c>
      <c r="H230" s="124"/>
      <c r="I230" s="120" t="str">
        <f>IFERROR(VLOOKUP(D230,DB!A:F,6,0),"")</f>
        <v/>
      </c>
      <c r="J230" s="120" t="str">
        <f>IFERROR(VLOOKUP(D230,DB!A:G,7,0),"")</f>
        <v/>
      </c>
      <c r="K230" s="126"/>
      <c r="L230" s="122" t="str">
        <f>IFERROR(VLOOKUP(D230,DB!A:I,9,0),"")</f>
        <v/>
      </c>
    </row>
    <row r="231" spans="1:12" ht="15" customHeight="1">
      <c r="A231" s="120"/>
      <c r="B231" s="120" t="str">
        <f>IFERROR(VLOOKUP(D231,DB!A:K,11,0),"")</f>
        <v/>
      </c>
      <c r="C231" s="121"/>
      <c r="D231" s="122"/>
      <c r="E231" s="123"/>
      <c r="F231" s="124"/>
      <c r="G231" s="125">
        <f ca="1">IFERROR(NOW()-F231,"")</f>
        <v>45954.988341550925</v>
      </c>
      <c r="H231" s="124"/>
      <c r="I231" s="120" t="str">
        <f>IFERROR(VLOOKUP(D231,DB!A:F,6,0),"")</f>
        <v/>
      </c>
      <c r="J231" s="120" t="str">
        <f>IFERROR(VLOOKUP(D231,DB!A:G,7,0),"")</f>
        <v/>
      </c>
      <c r="K231" s="126"/>
      <c r="L231" s="122" t="str">
        <f>IFERROR(VLOOKUP(D231,DB!A:I,9,0),"")</f>
        <v/>
      </c>
    </row>
    <row r="232" spans="1:12" ht="15" customHeight="1">
      <c r="A232" s="127"/>
      <c r="B232" s="127" t="str">
        <f>IFERROR(VLOOKUP(D232,DB!A:K,11,0),"")</f>
        <v/>
      </c>
      <c r="C232" s="128"/>
      <c r="D232" s="129"/>
      <c r="E232" s="130"/>
      <c r="F232" s="131"/>
      <c r="G232" s="132">
        <f ca="1">IFERROR(NOW()-F232,"")</f>
        <v>45954.988341550925</v>
      </c>
      <c r="H232" s="131"/>
      <c r="I232" s="127" t="str">
        <f>IFERROR(VLOOKUP(D232,DB!A:F,6,0),"")</f>
        <v/>
      </c>
      <c r="J232" s="127" t="str">
        <f>IFERROR(VLOOKUP(D232,DB!A:G,7,0),"")</f>
        <v/>
      </c>
      <c r="K232" s="133"/>
      <c r="L232" s="129" t="str">
        <f>IFERROR(VLOOKUP(D232,DB!A:I,9,0),"")</f>
        <v/>
      </c>
    </row>
  </sheetData>
  <dataValidations count="2">
    <dataValidation allowBlank="1" showInputMessage="1" showErrorMessage="1" sqref="E1" xr:uid="{A4F81451-56CC-4543-9497-104C4E44EE4B}"/>
    <dataValidation type="list" allowBlank="1" showInputMessage="1" showErrorMessage="1" sqref="E2:E22"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19"/>
  <sheetViews>
    <sheetView workbookViewId="0">
      <selection activeCell="A5" sqref="A5:XFD5"/>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7.699218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6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39093</v>
      </c>
      <c r="B2" s="37" t="str">
        <f>IFERROR(VLOOKUP(D2,DB!A:K,11,0),"")</f>
        <v>R5</v>
      </c>
      <c r="C2" s="37">
        <v>3</v>
      </c>
      <c r="D2" s="119" t="s">
        <v>36034</v>
      </c>
      <c r="E2" s="37" t="s">
        <v>38998</v>
      </c>
      <c r="F2" s="38">
        <v>45891.832060185188</v>
      </c>
      <c r="G2" s="145">
        <f ca="1">IFERROR(NOW()-F2,"")</f>
        <v>63.156281365736504</v>
      </c>
      <c r="H2" s="38">
        <v>45891.790393518517</v>
      </c>
      <c r="I2" s="37" t="str">
        <f>IFERROR(VLOOKUP(D2,DB!A:F,6,0),"")</f>
        <v>Generator-SG</v>
      </c>
      <c r="J2" s="37" t="str">
        <f>IFERROR(VLOOKUP(D2,DB!A:G,7,0),"")</f>
        <v>Vandalized</v>
      </c>
      <c r="K2" s="37" t="s">
        <v>39094</v>
      </c>
      <c r="L2" s="37" t="str">
        <f>IFERROR(VLOOKUP(D2,DB!A:I,9,0),"")</f>
        <v>Latis</v>
      </c>
      <c r="M2" s="118"/>
    </row>
    <row r="3" spans="1:13" ht="30.75">
      <c r="A3" s="37" t="s">
        <v>39095</v>
      </c>
      <c r="B3" s="37" t="str">
        <f>IFERROR(VLOOKUP(D3,DB!A:K,11,0),"")</f>
        <v>R5</v>
      </c>
      <c r="C3" s="37">
        <v>1</v>
      </c>
      <c r="D3" s="37" t="s">
        <v>31329</v>
      </c>
      <c r="E3" s="37" t="s">
        <v>39079</v>
      </c>
      <c r="F3" s="38">
        <v>45926.188877314817</v>
      </c>
      <c r="G3" s="145">
        <f t="shared" ref="G3" ca="1" si="0">IFERROR(NOW()-F3,"")</f>
        <v>28.799464236108179</v>
      </c>
      <c r="H3" s="38">
        <v>45926.158159722225</v>
      </c>
      <c r="I3" s="37" t="str">
        <f>IFERROR(VLOOKUP(D3,DB!A:F,6,0),"")</f>
        <v>SCECO</v>
      </c>
      <c r="J3" s="37" t="str">
        <f>IFERROR(VLOOKUP(D3,DB!A:G,7,0),"")</f>
        <v>Good</v>
      </c>
      <c r="K3" s="37" t="s">
        <v>39096</v>
      </c>
      <c r="L3" s="37" t="str">
        <f>IFERROR(VLOOKUP(D3,DB!A:I,9,0),"")</f>
        <v>Latis</v>
      </c>
      <c r="M3" s="118"/>
    </row>
    <row r="4" spans="1:13" ht="48" customHeight="1">
      <c r="A4" s="153" t="s">
        <v>39097</v>
      </c>
      <c r="B4" s="153" t="str">
        <f>IFERROR(VLOOKUP(D4,DB!A:K,11,0),"")</f>
        <v>R5</v>
      </c>
      <c r="C4" s="153">
        <v>1</v>
      </c>
      <c r="D4" s="153" t="s">
        <v>34781</v>
      </c>
      <c r="E4" s="153" t="s">
        <v>39079</v>
      </c>
      <c r="F4" s="154">
        <v>45948.661111111112</v>
      </c>
      <c r="G4" s="155">
        <f ca="1">IFERROR(NOW()-F4,"")</f>
        <v>6.3272302083350951</v>
      </c>
      <c r="H4" s="154">
        <v>45948.661111111112</v>
      </c>
      <c r="I4" s="153" t="str">
        <f>IFERROR(VLOOKUP(D4,DB!A:F,6,0),"")</f>
        <v>SCECO</v>
      </c>
      <c r="J4" s="153" t="str">
        <f>IFERROR(VLOOKUP(D4,DB!A:G,7,0),"")</f>
        <v>Dead</v>
      </c>
      <c r="K4" s="153" t="s">
        <v>39098</v>
      </c>
      <c r="L4" s="153" t="str">
        <f>IFERROR(VLOOKUP(D4,DB!A:I,9,0),"")</f>
        <v>Latis</v>
      </c>
    </row>
    <row r="5" spans="1:13" ht="30.75">
      <c r="A5" s="153" t="s">
        <v>39099</v>
      </c>
      <c r="B5" s="153" t="str">
        <f>IFERROR(VLOOKUP(D5,DB!A:K,11,0),"")</f>
        <v>R5</v>
      </c>
      <c r="C5" s="153">
        <v>1</v>
      </c>
      <c r="D5" s="153" t="s">
        <v>35526</v>
      </c>
      <c r="E5" s="153" t="s">
        <v>38998</v>
      </c>
      <c r="F5" s="154">
        <v>45954.449641203704</v>
      </c>
      <c r="G5" s="155">
        <f ca="1">IFERROR(NOW()-F5,"")</f>
        <v>0.53870011574326782</v>
      </c>
      <c r="H5" s="154">
        <v>45954.369560185187</v>
      </c>
      <c r="I5" s="153" t="str">
        <f>IFERROR(VLOOKUP(D5,DB!A:F,6,0),"")</f>
        <v>SCECO</v>
      </c>
      <c r="J5" s="153" t="str">
        <f>IFERROR(VLOOKUP(D5,DB!A:G,7,0),"")</f>
        <v>Good</v>
      </c>
      <c r="K5" s="153" t="s">
        <v>39100</v>
      </c>
      <c r="L5" s="153" t="str">
        <f>IFERROR(VLOOKUP(D5,DB!A:I,9,0),"")</f>
        <v>Latis</v>
      </c>
    </row>
    <row r="6" spans="1:13" ht="15">
      <c r="A6" s="153"/>
      <c r="B6" s="153" t="str">
        <f>IFERROR(VLOOKUP(D6,DB!A:K,11,0),"")</f>
        <v/>
      </c>
      <c r="C6" s="153"/>
      <c r="D6" s="153"/>
      <c r="E6" s="153"/>
      <c r="F6" s="154"/>
      <c r="G6" s="155">
        <f ca="1">IFERROR(NOW()-F6,"")</f>
        <v>45954.988341319447</v>
      </c>
      <c r="H6" s="154"/>
      <c r="I6" s="153" t="str">
        <f>IFERROR(VLOOKUP(D6,DB!A:F,6,0),"")</f>
        <v/>
      </c>
      <c r="J6" s="153" t="str">
        <f>IFERROR(VLOOKUP(D6,DB!A:G,7,0),"")</f>
        <v/>
      </c>
      <c r="K6" s="153"/>
      <c r="L6" s="153" t="str">
        <f>IFERROR(VLOOKUP(D6,DB!A:I,9,0),"")</f>
        <v/>
      </c>
    </row>
    <row r="7" spans="1:13" ht="15">
      <c r="A7" s="153"/>
      <c r="B7" s="153" t="str">
        <f>IFERROR(VLOOKUP(D7,DB!A:K,11,0),"")</f>
        <v/>
      </c>
      <c r="C7" s="153"/>
      <c r="D7" s="153"/>
      <c r="E7" s="153"/>
      <c r="F7" s="154"/>
      <c r="G7" s="155">
        <f ca="1">IFERROR(NOW()-F7,"")</f>
        <v>45954.988341319447</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45954.988341319447</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45954.988341319447</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45954.988341319447</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45954.988341319447</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45954.988341319447</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45954.988341319447</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45954.988341319447</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45954.988341319447</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45954.988341319447</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45954.988341319447</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45954.988341319447</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45954.988341319447</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45954.988341319447</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45954.988341319447</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45954.988341319447</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45954.988341319447</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45954.988341319447</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45954.988341319447</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45954.988341319447</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45954.988341319447</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45954.988341319447</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45954.988341319447</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45954.988341319447</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45954.988341319447</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45954.988341319447</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45954.988341319447</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45954.988341319447</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45954.988341319447</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45954.988341319447</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45954.988341319447</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45954.988341319447</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45954.988341319447</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45954.988341319447</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45954.988341319447</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45954.988341319447</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45954.988341319447</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45954.988341319447</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45954.988341319447</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45954.988341319447</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45954.988341319447</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45954.988341319447</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45954.988341319447</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45954.988341319447</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45954.988341319447</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45954.988341319447</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45954.988341319447</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45954.988341319447</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45954.988341319447</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45954.988341319447</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45954.988341319447</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45954.988341319447</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45954.988341319447</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45954.988341319447</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45954.988341319447</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45954.988341319447</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45954.988341319447</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45954.988341319447</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45954.988341319447</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45954.988341319447</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45954.988341319447</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45954.988341319447</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45954.988341319447</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45954.988341319447</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45954.988341319447</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45954.988341319447</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45954.988341319447</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45954.988341319447</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45954.988341319447</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45954.988341319447</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45954.988341319447</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45954.988341319447</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45954.988341319447</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45954.988341319447</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45954.988341319447</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45954.988341319447</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45954.988341319447</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45954.988341319447</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45954.988341319447</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45954.988341319447</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45954.988341319447</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45954.988341319447</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45954.988341319447</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45954.988341319447</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45954.988341319447</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45954.988341319447</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45954.988341319447</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45954.988341319447</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45954.988341319447</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45954.988341319447</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45954.988341319447</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45954.988341319447</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45954.988341319447</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45954.988341319447</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45954.988341319447</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45954.988341319447</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45954.988341319447</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45954.988341319447</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45954.988341319447</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45954.988341319447</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45954.988341319447</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45954.988341319447</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45954.988341319447</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45954.988341319447</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45954.988341319447</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45954.988341319447</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45954.988341319447</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45954.988341319447</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45954.988341319447</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45954.988341319447</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45954.988341319447</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45954.988341319447</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45954.988341319447</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45954.988341319447</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45954.988341319447</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45954.988341319447</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45954.988341319447</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45954.988341319447</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45954.988341319447</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45954.988341319447</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45954.988341319447</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45954.988341319447</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45954.988341319447</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45954.988341319447</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45954.988341319447</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45954.988341319447</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45954.988341319447</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45954.988341319447</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45954.988341319447</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45954.988341319447</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45954.988341319447</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45954.988341319447</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45954.988341319447</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45954.988341319447</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45954.988341319447</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45954.988341319447</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45954.988341319447</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45954.988341319447</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45954.988341319447</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45954.988341319447</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45954.988341319447</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45954.988341319447</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45954.988341319447</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45954.988341319447</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45954.988341319447</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45954.988341319447</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45954.988341319447</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45954.988341319447</v>
      </c>
      <c r="H154" s="154"/>
      <c r="I154" s="153" t="str">
        <f>IFERROR(VLOOKUP(D154,DB!A:F,6,0),"")</f>
        <v/>
      </c>
      <c r="J154" s="153" t="str">
        <f>IFERROR(VLOOKUP(D154,DB!A:G,7,0),"")</f>
        <v/>
      </c>
      <c r="K154" s="153"/>
      <c r="L154" s="153" t="str">
        <f>IFERROR(VLOOKUP(D154,DB!A:I,9,0),"")</f>
        <v/>
      </c>
    </row>
    <row r="155" spans="1:12" ht="15">
      <c r="A155" s="153"/>
      <c r="B155" s="153" t="str">
        <f>IFERROR(VLOOKUP(D155,DB!A:K,11,0),"")</f>
        <v/>
      </c>
      <c r="C155" s="153"/>
      <c r="D155" s="153"/>
      <c r="E155" s="153"/>
      <c r="F155" s="154"/>
      <c r="G155" s="155">
        <f ca="1">IFERROR(NOW()-F155,"")</f>
        <v>45954.988341319447</v>
      </c>
      <c r="H155" s="154"/>
      <c r="I155" s="153" t="str">
        <f>IFERROR(VLOOKUP(D155,DB!A:F,6,0),"")</f>
        <v/>
      </c>
      <c r="J155" s="153" t="str">
        <f>IFERROR(VLOOKUP(D155,DB!A:G,7,0),"")</f>
        <v/>
      </c>
      <c r="K155" s="153"/>
      <c r="L155" s="153" t="str">
        <f>IFERROR(VLOOKUP(D155,DB!A:I,9,0),"")</f>
        <v/>
      </c>
    </row>
    <row r="156" spans="1:12" ht="15">
      <c r="A156" s="153"/>
      <c r="B156" s="153" t="str">
        <f>IFERROR(VLOOKUP(D156,DB!A:K,11,0),"")</f>
        <v/>
      </c>
      <c r="C156" s="153"/>
      <c r="D156" s="153"/>
      <c r="E156" s="153"/>
      <c r="F156" s="154"/>
      <c r="G156" s="155">
        <f ca="1">IFERROR(NOW()-F156,"")</f>
        <v>45954.988341319447</v>
      </c>
      <c r="H156" s="154"/>
      <c r="I156" s="153" t="str">
        <f>IFERROR(VLOOKUP(D156,DB!A:F,6,0),"")</f>
        <v/>
      </c>
      <c r="J156" s="153" t="str">
        <f>IFERROR(VLOOKUP(D156,DB!A:G,7,0),"")</f>
        <v/>
      </c>
      <c r="K156" s="153"/>
      <c r="L156" s="153" t="str">
        <f>IFERROR(VLOOKUP(D156,DB!A:I,9,0),"")</f>
        <v/>
      </c>
    </row>
    <row r="157" spans="1:12" ht="15">
      <c r="A157" s="153"/>
      <c r="B157" s="153" t="str">
        <f>IFERROR(VLOOKUP(D157,DB!A:K,11,0),"")</f>
        <v/>
      </c>
      <c r="C157" s="153"/>
      <c r="D157" s="153"/>
      <c r="E157" s="153"/>
      <c r="F157" s="154"/>
      <c r="G157" s="155">
        <f ca="1">IFERROR(NOW()-F157,"")</f>
        <v>45954.988341319447</v>
      </c>
      <c r="H157" s="154"/>
      <c r="I157" s="153" t="str">
        <f>IFERROR(VLOOKUP(D157,DB!A:F,6,0),"")</f>
        <v/>
      </c>
      <c r="J157" s="153" t="str">
        <f>IFERROR(VLOOKUP(D157,DB!A:G,7,0),"")</f>
        <v/>
      </c>
      <c r="K157" s="153"/>
      <c r="L157" s="153" t="str">
        <f>IFERROR(VLOOKUP(D157,DB!A:I,9,0),"")</f>
        <v/>
      </c>
    </row>
    <row r="158" spans="1:12" ht="15">
      <c r="A158" s="153"/>
      <c r="B158" s="153" t="str">
        <f>IFERROR(VLOOKUP(D158,DB!A:K,11,0),"")</f>
        <v/>
      </c>
      <c r="C158" s="153"/>
      <c r="D158" s="153"/>
      <c r="E158" s="153"/>
      <c r="F158" s="154"/>
      <c r="G158" s="155">
        <f ca="1">IFERROR(NOW()-F158,"")</f>
        <v>45954.988341319447</v>
      </c>
      <c r="H158" s="154"/>
      <c r="I158" s="153" t="str">
        <f>IFERROR(VLOOKUP(D158,DB!A:F,6,0),"")</f>
        <v/>
      </c>
      <c r="J158" s="153" t="str">
        <f>IFERROR(VLOOKUP(D158,DB!A:G,7,0),"")</f>
        <v/>
      </c>
      <c r="K158" s="153"/>
      <c r="L158" s="153" t="str">
        <f>IFERROR(VLOOKUP(D158,DB!A:I,9,0),"")</f>
        <v/>
      </c>
    </row>
    <row r="159" spans="1:12" ht="15">
      <c r="A159" s="159"/>
      <c r="B159" s="159" t="str">
        <f>IFERROR(VLOOKUP(D159,DB!A:K,11,0),"")</f>
        <v/>
      </c>
      <c r="C159" s="159"/>
      <c r="D159" s="159"/>
      <c r="E159" s="159"/>
      <c r="F159" s="160"/>
      <c r="G159" s="161">
        <f ca="1">IFERROR(NOW()-F159,"")</f>
        <v>45954.988341319447</v>
      </c>
      <c r="H159" s="160"/>
      <c r="I159" s="159" t="str">
        <f>IFERROR(VLOOKUP(D159,DB!A:F,6,0),"")</f>
        <v/>
      </c>
      <c r="J159" s="159" t="str">
        <f>IFERROR(VLOOKUP(D159,DB!A:G,7,0),"")</f>
        <v/>
      </c>
      <c r="K159" s="159"/>
      <c r="L159" s="159" t="str">
        <f>IFERROR(VLOOKUP(D159,DB!A:I,9,0),"")</f>
        <v/>
      </c>
    </row>
    <row r="160" spans="1:12" ht="15">
      <c r="A160" s="159"/>
      <c r="B160" s="159" t="str">
        <f>IFERROR(VLOOKUP(D160,DB!A:K,11,0),"")</f>
        <v/>
      </c>
      <c r="C160" s="159"/>
      <c r="D160" s="159"/>
      <c r="E160" s="159"/>
      <c r="F160" s="160"/>
      <c r="G160" s="161">
        <f ca="1">IFERROR(NOW()-F160,"")</f>
        <v>45954.988341319447</v>
      </c>
      <c r="H160" s="160"/>
      <c r="I160" s="159" t="str">
        <f>IFERROR(VLOOKUP(D160,DB!A:F,6,0),"")</f>
        <v/>
      </c>
      <c r="J160" s="159" t="str">
        <f>IFERROR(VLOOKUP(D160,DB!A:G,7,0),"")</f>
        <v/>
      </c>
      <c r="K160" s="159"/>
      <c r="L160" s="159" t="str">
        <f>IFERROR(VLOOKUP(D160,DB!A:I,9,0),"")</f>
        <v/>
      </c>
    </row>
    <row r="161" spans="1:12" ht="15">
      <c r="A161" s="159"/>
      <c r="B161" s="159" t="str">
        <f>IFERROR(VLOOKUP(D161,DB!A:K,11,0),"")</f>
        <v/>
      </c>
      <c r="C161" s="159"/>
      <c r="D161" s="159"/>
      <c r="E161" s="159"/>
      <c r="F161" s="160"/>
      <c r="G161" s="161">
        <f ca="1">IFERROR(NOW()-F161,"")</f>
        <v>45954.988341319447</v>
      </c>
      <c r="H161" s="160"/>
      <c r="I161" s="159" t="str">
        <f>IFERROR(VLOOKUP(D161,DB!A:F,6,0),"")</f>
        <v/>
      </c>
      <c r="J161" s="159" t="str">
        <f>IFERROR(VLOOKUP(D161,DB!A:G,7,0),"")</f>
        <v/>
      </c>
      <c r="K161" s="159"/>
      <c r="L161" s="159" t="str">
        <f>IFERROR(VLOOKUP(D161,DB!A:I,9,0),"")</f>
        <v/>
      </c>
    </row>
    <row r="162" spans="1:12" ht="15">
      <c r="A162" s="159"/>
      <c r="B162" s="159" t="str">
        <f>IFERROR(VLOOKUP(D162,DB!A:K,11,0),"")</f>
        <v/>
      </c>
      <c r="C162" s="159"/>
      <c r="D162" s="159"/>
      <c r="E162" s="159"/>
      <c r="F162" s="160"/>
      <c r="G162" s="161">
        <f ca="1">IFERROR(NOW()-F162,"")</f>
        <v>45954.988341319447</v>
      </c>
      <c r="H162" s="160"/>
      <c r="I162" s="159" t="str">
        <f>IFERROR(VLOOKUP(D162,DB!A:F,6,0),"")</f>
        <v/>
      </c>
      <c r="J162" s="159" t="str">
        <f>IFERROR(VLOOKUP(D162,DB!A:G,7,0),"")</f>
        <v/>
      </c>
      <c r="K162" s="159"/>
      <c r="L162" s="159" t="str">
        <f>IFERROR(VLOOKUP(D162,DB!A:I,9,0),"")</f>
        <v/>
      </c>
    </row>
    <row r="163" spans="1:12" ht="15">
      <c r="A163" s="159"/>
      <c r="B163" s="159" t="str">
        <f>IFERROR(VLOOKUP(D163,DB!A:K,11,0),"")</f>
        <v/>
      </c>
      <c r="C163" s="159"/>
      <c r="D163" s="159"/>
      <c r="E163" s="159"/>
      <c r="F163" s="160"/>
      <c r="G163" s="161">
        <f ca="1">IFERROR(NOW()-F163,"")</f>
        <v>45954.988341319447</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45954.988341319447</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45954.988341319447</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45954.988341319447</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45954.988341319447</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45954.988341319447</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45954.988341319447</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45954.988341319447</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45954.988341319447</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45954.988341319447</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45954.988341319447</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45954.988341319447</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45954.988341319447</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45954.988341319447</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45954.988341319447</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45954.988341319447</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45954.988341319447</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45954.988341319447</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45954.988341319447</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45954.988341319447</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45954.988341319447</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45954.988341319447</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45954.988341319447</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45954.988341319447</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45954.988341319447</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45954.988341319447</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45954.988341319447</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45954.988341319447</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45954.988341319447</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45954.988341319447</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45954.988341319447</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45954.988341319447</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45954.988341319447</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45954.988341319447</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45954.988341319447</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45954.988341319447</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45954.988341319447</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45954.988341319447</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45954.988341319447</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45954.988341319447</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45954.988341319447</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45954.988341319447</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45954.988341319447</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45954.988341319447</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45954.988341319447</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45954.988341319447</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45954.988341319447</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45954.988341319447</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45954.988341319447</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45954.988341319447</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45954.988341319447</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45954.988341319447</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45954.988341319447</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45954.988341319447</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45954.988341319447</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45954.988341319447</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45954.988341319447</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45954.988341319447</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45954.988341319447</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45954.988341319447</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45954.988341319447</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45954.988341319447</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45954.988341319447</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45954.988341319447</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45954.988341319447</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45954.988341319447</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45954.988341319447</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45954.988341319447</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45954.988341319447</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45954.988341319447</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45954.988341319447</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45954.988341319447</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45954.988341319447</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45954.988341319447</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45954.988341319447</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45954.988341319447</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45954.988341319447</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45954.988341319447</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45954.988341319447</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45954.988341319447</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45954.988341319447</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45954.988341319447</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45954.988341319447</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45954.988341319447</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45954.988341319447</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45954.988341319447</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45954.988341319447</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45954.988341319447</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45954.988341319447</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45954.988341319447</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45954.988341319447</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45954.988341319447</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45954.988341319447</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45954.988341319447</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45954.988341319447</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45954.988341319447</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45954.988341319447</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45954.988341319447</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45954.988341319447</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45954.988341319447</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45954.988341319447</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45954.988341319447</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45954.988341319447</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45954.988341319447</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45954.988341319447</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45954.988341319447</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45954.988341319447</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45954.988341319447</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45954.988341319447</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45954.988341319447</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45954.988341319447</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45954.988341319447</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45954.988341319447</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45954.988341319447</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45954.988341319447</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45954.988341319447</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45954.988341319447</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45954.988341319447</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45954.988341319447</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45954.988341319447</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45954.988341319447</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45954.988341319447</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45954.988341319447</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45954.988341319447</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45954.988341319447</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45954.988341319447</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45954.988341319447</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45954.988341319447</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45954.988341319447</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45954.988341319447</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45954.988341319447</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45954.988341319447</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45954.988341319447</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45954.988341319447</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45954.988341319447</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45954.988341319447</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45954.988341319447</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45954.988341319447</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45954.988341319447</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45954.988341319447</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45954.988341319447</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45954.988341319447</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45954.988341319447</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45954.988341319447</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45954.988341319447</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45954.988341319447</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45954.988341319447</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45954.988341319447</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45954.988341319447</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45954.988341319447</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45954.988341319447</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45954.988341319447</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45954.988341319447</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45954.988341319447</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45954.988341319447</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45954.988341319447</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45954.988341319447</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45954.988341319447</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45954.988341319447</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45954.988341319447</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45954.988341319447</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45954.988341319447</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45954.988341319447</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45954.988341319447</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45954.988341319447</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45954.988341319447</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45954.988341319447</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45954.988341319447</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45954.988341319447</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45954.988341319447</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45954.988341319447</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45954.988341319447</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45954.988341319447</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45954.988341319447</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45954.988341319447</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45954.988341319447</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45954.988341319447</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45954.988341319447</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45954.988341319447</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45954.988341319447</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45954.988341319447</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45954.988341319447</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45954.988341319447</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45954.988341319447</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45954.988341319447</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45954.988341319447</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45954.988341319447</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45954.988341319447</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45954.988341319447</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45954.988341319447</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45954.988341319447</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45954.988341319447</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45954.988341319447</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45954.988341319447</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45954.988341319447</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45954.988341319447</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45954.988341319447</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45954.988341319447</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45954.988341319447</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45954.988341319447</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45954.988341319447</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45954.988341319447</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45954.988341319447</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45954.988341319447</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45954.988341319447</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45954.988341319447</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45954.988341319447</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45954.988341319447</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45954.988341319447</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45954.988341319447</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45954.988341319447</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45954.988341319447</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45954.988341319447</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45954.988341319447</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45954.988341319447</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45954.988341319447</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45954.988341319447</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45954.988341319447</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45954.988341319447</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45954.988341319447</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45954.988341319447</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45954.988341319447</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45954.988341319447</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45954.988341319447</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45954.988341319447</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45954.988341319447</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45954.988341319447</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45954.988341319447</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45954.988341319447</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45954.988341319447</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45954.988341319447</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45954.988341319447</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45954.988341319447</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45954.988341319447</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45954.988341319447</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45954.988341319447</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45954.988341319447</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45954.988341319447</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45954.988341319447</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45954.988341319447</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45954.988341319447</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45954.988341319447</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45954.988341319447</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45954.988341319447</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45954.988341319447</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45954.988341319447</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45954.988341319447</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45954.988341319447</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45954.988341319447</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45954.988341319447</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45954.988341319447</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45954.988341319447</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45954.988341319447</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45954.988341319447</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45954.988341319447</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45954.988341319447</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45954.988341319447</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45954.988341319447</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45954.988341319447</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45954.988341319447</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45954.988341319447</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45954.988341319447</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45954.988341319447</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45954.988341319447</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45954.988341319447</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45954.988341319447</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45954.988341319447</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45954.988341319447</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45954.988341319447</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45954.988341319447</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45954.988341319447</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45954.988341319447</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45954.988341319447</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45954.988341319447</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45954.988341319447</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45954.988341319447</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45954.988341319447</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45954.988341319447</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45954.988341319447</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45954.988341319447</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45954.988341319447</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45954.988341319447</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45954.988341319447</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45954.988341319447</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45954.988341319447</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45954.988341319447</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45954.988341319447</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45954.988341319447</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45954.988341319447</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45954.988341319447</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45954.988341319447</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45954.988341319447</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45954.988341319447</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45954.988341319447</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45954.988341319447</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45954.988341319447</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45954.988341319447</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45954.988341319447</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45954.988341319447</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45954.988341319447</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45954.988341319447</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45954.988341319447</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45954.988341319447</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45954.988341319447</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45954.988341319447</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45954.988341319447</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45954.988341319447</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45954.988341319447</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45954.988341319447</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45954.988341319447</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45954.988341319447</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45954.988341319447</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45954.988341319447</v>
      </c>
      <c r="H475" s="160"/>
      <c r="I475" s="159" t="str">
        <f>IFERROR(VLOOKUP(D475,DB!A:F,6,0),"")</f>
        <v/>
      </c>
      <c r="J475" s="159" t="str">
        <f>IFERROR(VLOOKUP(D475,DB!A:G,7,0),"")</f>
        <v/>
      </c>
      <c r="K475" s="159"/>
      <c r="L475" s="159" t="str">
        <f>IFERROR(VLOOKUP(D475,DB!A:I,9,0),"")</f>
        <v/>
      </c>
    </row>
    <row r="476" spans="1:12" ht="15">
      <c r="A476" s="159"/>
      <c r="B476" s="159" t="str">
        <f>IFERROR(VLOOKUP(D476,DB!A:K,11,0),"")</f>
        <v/>
      </c>
      <c r="C476" s="159"/>
      <c r="D476" s="159"/>
      <c r="E476" s="159"/>
      <c r="F476" s="160"/>
      <c r="G476" s="161">
        <f ca="1">IFERROR(NOW()-F476,"")</f>
        <v>45954.988341319447</v>
      </c>
      <c r="H476" s="160"/>
      <c r="I476" s="159" t="str">
        <f>IFERROR(VLOOKUP(D476,DB!A:F,6,0),"")</f>
        <v/>
      </c>
      <c r="J476" s="159" t="str">
        <f>IFERROR(VLOOKUP(D476,DB!A:G,7,0),"")</f>
        <v/>
      </c>
      <c r="K476" s="159"/>
      <c r="L476" s="159" t="str">
        <f>IFERROR(VLOOKUP(D476,DB!A:I,9,0),"")</f>
        <v/>
      </c>
    </row>
    <row r="477" spans="1:12" ht="15">
      <c r="A477" s="159"/>
      <c r="B477" s="159" t="str">
        <f>IFERROR(VLOOKUP(D477,DB!A:K,11,0),"")</f>
        <v/>
      </c>
      <c r="C477" s="159"/>
      <c r="D477" s="159"/>
      <c r="E477" s="159"/>
      <c r="F477" s="160"/>
      <c r="G477" s="161">
        <f ca="1">IFERROR(NOW()-F477,"")</f>
        <v>45954.988341319447</v>
      </c>
      <c r="H477" s="160"/>
      <c r="I477" s="159" t="str">
        <f>IFERROR(VLOOKUP(D477,DB!A:F,6,0),"")</f>
        <v/>
      </c>
      <c r="J477" s="159" t="str">
        <f>IFERROR(VLOOKUP(D477,DB!A:G,7,0),"")</f>
        <v/>
      </c>
      <c r="K477" s="159"/>
      <c r="L477" s="159" t="str">
        <f>IFERROR(VLOOKUP(D477,DB!A:I,9,0),"")</f>
        <v/>
      </c>
    </row>
    <row r="478" spans="1:12" ht="15">
      <c r="A478" s="159"/>
      <c r="B478" s="159" t="str">
        <f>IFERROR(VLOOKUP(D478,DB!A:K,11,0),"")</f>
        <v/>
      </c>
      <c r="C478" s="159"/>
      <c r="D478" s="159"/>
      <c r="E478" s="159"/>
      <c r="F478" s="160"/>
      <c r="G478" s="161">
        <f ca="1">IFERROR(NOW()-F478,"")</f>
        <v>45954.988341319447</v>
      </c>
      <c r="H478" s="160"/>
      <c r="I478" s="159" t="str">
        <f>IFERROR(VLOOKUP(D478,DB!A:F,6,0),"")</f>
        <v/>
      </c>
      <c r="J478" s="159" t="str">
        <f>IFERROR(VLOOKUP(D478,DB!A:G,7,0),"")</f>
        <v/>
      </c>
      <c r="K478" s="159"/>
      <c r="L478" s="159" t="str">
        <f>IFERROR(VLOOKUP(D478,DB!A:I,9,0),"")</f>
        <v/>
      </c>
    </row>
    <row r="479" spans="1:12" ht="15">
      <c r="A479" s="159"/>
      <c r="B479" s="159" t="str">
        <f>IFERROR(VLOOKUP(D479,DB!A:K,11,0),"")</f>
        <v/>
      </c>
      <c r="C479" s="159"/>
      <c r="D479" s="159"/>
      <c r="E479" s="159"/>
      <c r="F479" s="160"/>
      <c r="G479" s="161">
        <f ca="1">IFERROR(NOW()-F479,"")</f>
        <v>45954.988341319447</v>
      </c>
      <c r="H479" s="160"/>
      <c r="I479" s="159" t="str">
        <f>IFERROR(VLOOKUP(D479,DB!A:F,6,0),"")</f>
        <v/>
      </c>
      <c r="J479" s="159" t="str">
        <f>IFERROR(VLOOKUP(D479,DB!A:G,7,0),"")</f>
        <v/>
      </c>
      <c r="K479" s="159"/>
      <c r="L479" s="159" t="str">
        <f>IFERROR(VLOOKUP(D479,DB!A:I,9,0),"")</f>
        <v/>
      </c>
    </row>
    <row r="480" spans="1:12"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9" ht="15"/>
    <row r="590" ht="15"/>
    <row r="592" ht="15"/>
    <row r="593" ht="15"/>
    <row r="594" ht="15"/>
    <row r="595" ht="15"/>
    <row r="597" ht="15"/>
    <row r="598" ht="15"/>
    <row r="605" ht="15"/>
    <row r="606" ht="15"/>
    <row r="607" ht="15"/>
    <row r="608" ht="15"/>
    <row r="609" ht="15"/>
    <row r="610" ht="15"/>
    <row r="613" ht="15"/>
    <row r="614" ht="15"/>
    <row r="615" ht="15"/>
    <row r="616" ht="15"/>
    <row r="617" ht="15"/>
    <row r="618" ht="15"/>
    <row r="619" ht="15"/>
    <row r="620" ht="15"/>
    <row r="621" ht="15"/>
    <row r="622" ht="15"/>
    <row r="623" ht="15"/>
    <row r="624"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80" ht="15"/>
    <row r="681" ht="15"/>
    <row r="718" ht="15"/>
    <row r="719" ht="15"/>
    <row r="720" ht="15"/>
    <row r="721" ht="15"/>
    <row r="722" ht="15"/>
    <row r="723" ht="15"/>
    <row r="724" ht="15"/>
    <row r="725" ht="15"/>
    <row r="726" ht="15"/>
    <row r="727"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8" ht="15"/>
    <row r="809" ht="15"/>
    <row r="810" ht="15"/>
    <row r="812" ht="15"/>
    <row r="813" ht="15"/>
    <row r="815"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4" ht="15"/>
    <row r="846" ht="15"/>
    <row r="847" ht="15"/>
    <row r="1017" ht="15"/>
    <row r="1018" ht="15"/>
    <row r="1019" ht="15"/>
    <row r="1020" ht="15"/>
    <row r="1021" ht="15"/>
    <row r="1022" ht="15"/>
    <row r="1028" ht="15"/>
    <row r="1029" ht="15"/>
    <row r="1030" ht="15"/>
    <row r="1031" ht="15"/>
    <row r="1032" ht="15"/>
    <row r="1033" ht="15"/>
    <row r="1034"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5" ht="15"/>
    <row r="1086" ht="15"/>
    <row r="1092" ht="15"/>
    <row r="1093" ht="15"/>
    <row r="1095" ht="15"/>
    <row r="1096" ht="15"/>
    <row r="1097" ht="15"/>
    <row r="1098" ht="15"/>
    <row r="1099" ht="15"/>
    <row r="1100" ht="15"/>
    <row r="1101" ht="15"/>
    <row r="1103" ht="15"/>
    <row r="1104" ht="15"/>
    <row r="1105"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50" ht="15"/>
    <row r="1151" ht="15"/>
    <row r="1152" ht="15"/>
    <row r="1153" ht="15"/>
    <row r="1154" ht="15"/>
    <row r="1155" ht="15"/>
    <row r="1156" ht="15"/>
    <row r="1157" ht="15"/>
    <row r="1158" ht="15"/>
    <row r="1159" ht="15"/>
    <row r="1160" ht="15"/>
    <row r="1161" ht="15"/>
    <row r="1162" ht="15"/>
    <row r="1163" ht="15"/>
    <row r="1164" ht="15"/>
    <row r="1165" ht="15"/>
    <row r="1166" ht="15"/>
    <row r="1167" ht="15"/>
    <row r="1168" ht="15"/>
    <row r="1169" ht="15"/>
    <row r="1170" ht="15"/>
    <row r="1171" ht="15"/>
    <row r="1174" ht="15"/>
    <row r="1175" ht="15"/>
    <row r="1176" ht="15"/>
    <row r="1177" ht="15"/>
    <row r="1178" ht="15"/>
    <row r="1179" ht="15"/>
    <row r="1180" ht="15"/>
    <row r="1181" ht="15"/>
    <row r="1182" ht="15"/>
    <row r="1183" ht="15"/>
    <row r="1184" ht="15"/>
    <row r="1185" ht="15"/>
    <row r="1186" ht="15"/>
    <row r="1187" ht="15"/>
    <row r="1189" ht="15"/>
    <row r="1190" ht="15"/>
    <row r="1191" ht="15"/>
    <row r="1192" ht="15"/>
    <row r="1193" ht="15"/>
    <row r="1194" ht="15"/>
    <row r="1195" ht="15"/>
    <row r="1196" ht="15"/>
    <row r="1197" ht="15"/>
    <row r="1198" ht="15"/>
    <row r="1199" ht="15"/>
    <row r="1200" ht="15"/>
    <row r="1203" ht="15"/>
    <row r="1204" ht="15"/>
    <row r="1205" ht="15"/>
    <row r="1206" ht="15"/>
    <row r="1207" ht="15"/>
    <row r="1208" ht="15"/>
    <row r="1209" ht="15"/>
    <row r="1211" ht="15"/>
    <row r="1212" ht="15"/>
    <row r="1213" ht="15"/>
    <row r="1214" ht="15"/>
    <row r="1215" ht="15"/>
    <row r="1216" ht="15"/>
    <row r="1217" ht="15"/>
    <row r="1218" ht="15"/>
    <row r="1219" ht="15"/>
    <row r="1220" ht="15"/>
    <row r="1221" ht="15"/>
    <row r="1223" ht="15"/>
    <row r="1224" ht="15"/>
    <row r="1225" ht="15"/>
    <row r="1226" ht="15"/>
    <row r="1227" ht="15"/>
    <row r="1228" ht="15"/>
    <row r="1229" ht="15"/>
    <row r="1230" ht="15"/>
    <row r="1231" ht="15"/>
    <row r="1232" ht="15"/>
    <row r="1240" ht="15"/>
    <row r="1241" ht="15"/>
    <row r="1244" ht="15"/>
    <row r="1245" ht="15"/>
    <row r="1246" ht="15"/>
    <row r="1247" ht="15"/>
    <row r="1248" ht="15"/>
    <row r="1249" ht="15"/>
    <row r="1250" ht="15"/>
    <row r="1251" ht="15"/>
    <row r="1254" ht="15"/>
    <row r="1255" ht="15"/>
    <row r="1256" ht="15"/>
    <row r="1257" ht="15"/>
    <row r="1258" ht="15"/>
    <row r="1259" ht="15"/>
    <row r="1260" ht="15"/>
    <row r="1261" ht="15"/>
    <row r="1262" ht="15"/>
    <row r="1263" ht="15"/>
    <row r="1264" ht="15"/>
    <row r="1265" ht="15"/>
    <row r="1267" ht="15"/>
    <row r="1268" ht="15"/>
    <row r="1269" ht="15"/>
    <row r="1272" ht="15"/>
    <row r="1274" ht="15"/>
    <row r="1276" ht="15"/>
    <row r="1279" ht="15"/>
    <row r="1280" ht="15"/>
    <row r="1281" ht="15"/>
    <row r="1283" ht="15"/>
    <row r="1285" ht="15"/>
    <row r="1286" ht="15"/>
    <row r="1287" ht="15"/>
    <row r="1288" ht="15"/>
    <row r="1289" ht="15"/>
    <row r="1291" ht="15"/>
    <row r="1292" ht="15"/>
    <row r="1293" ht="15"/>
    <row r="1294" ht="15"/>
    <row r="1296" ht="15"/>
    <row r="1298" ht="15"/>
    <row r="1299" ht="15"/>
    <row r="1301" ht="15"/>
    <row r="1302" ht="15"/>
    <row r="1303" ht="15"/>
    <row r="1304" ht="15"/>
    <row r="1306" ht="15"/>
    <row r="1308" ht="15"/>
    <row r="1309" ht="15"/>
    <row r="1310" ht="15"/>
    <row r="1311" ht="15"/>
    <row r="1313" ht="15"/>
    <row r="1314" ht="15"/>
    <row r="1315" ht="15"/>
    <row r="1316" ht="15"/>
    <row r="1317" ht="15"/>
    <row r="1318" ht="15"/>
    <row r="1319" ht="15"/>
  </sheetData>
  <dataValidations count="2">
    <dataValidation allowBlank="1" showInputMessage="1" showErrorMessage="1" sqref="E1" xr:uid="{920C6338-E771-4DAE-8C89-92A9093EA4DE}"/>
    <dataValidation type="list" allowBlank="1" showInputMessage="1" showErrorMessage="1" sqref="E2:E479"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43"/>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c r="B2" s="104" t="str">
        <f>IFERROR(VLOOKUP(D2,DB!A:K,11,0),"")</f>
        <v/>
      </c>
      <c r="C2" s="106"/>
      <c r="D2" s="104"/>
      <c r="E2" s="107"/>
      <c r="F2" s="108"/>
      <c r="G2" s="77">
        <f ca="1">IFERROR(NOW()-F2,"-")</f>
        <v>45954.988341319447</v>
      </c>
      <c r="H2" s="108"/>
      <c r="I2" s="104" t="str">
        <f>IFERROR(VLOOKUP(D2,DB!A:F,6,0),"")</f>
        <v/>
      </c>
      <c r="J2" s="103" t="str">
        <f>IFERROR(VLOOKUP(D2,DB!A:G,7,0),"")</f>
        <v/>
      </c>
      <c r="K2" s="109"/>
      <c r="L2" s="110" t="str">
        <f>IFERROR(VLOOKUP(D2,DB!A:I,9,0),"")</f>
        <v/>
      </c>
    </row>
    <row r="3" spans="1:16383" ht="31.5" customHeight="1">
      <c r="A3" s="105"/>
      <c r="B3" s="104" t="str">
        <f>IFERROR(VLOOKUP(D3,DB!A:K,11,0),"")</f>
        <v/>
      </c>
      <c r="C3" s="106"/>
      <c r="D3" s="104"/>
      <c r="E3" s="107"/>
      <c r="F3" s="108"/>
      <c r="G3" s="77">
        <f ca="1">IFERROR(NOW()-F3,"-")</f>
        <v>45954.988341319447</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45954.988341319447</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45954.988341319447</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45954.988341319447</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45954.988341319447</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45954.988341319447</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45954.988341319447</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45954.988341319447</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45954.988341319447</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45954.988341319447</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45954.988341319447</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45954.988341319447</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45954.988341319447</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45954.988341319447</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45954.988341319447</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45954.988341319447</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45954.988341319447</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45954.988341319447</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45954.988341319447</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45954.988341319447</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45954.988341319447</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45954.988341319447</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45954.988341319447</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45954.988341319447</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45954.988341319447</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45954.988341319447</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45954.988341319447</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45954.988341319447</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45954.988341319447</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45954.988341319447</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45954.988341319447</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45954.988341319447</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45954.988341319447</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45954.988341319447</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45954.988341319447</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45954.988341319447</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45954.988341319447</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45954.988341319447</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45954.988341319447</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45954.988341319447</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45954.988341319447</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45954.988341319447</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45954.988341319447</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45954.988341319447</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45954.988341319447</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45954.988341319447</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45954.988341319447</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45954.988341319447</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45954.988341319447</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45954.988341319447</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45954.988341319447</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45954.988341319447</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45954.988341319447</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45954.988341319447</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45954.988341319447</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45954.988341319447</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45954.988341319447</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45954.988341319447</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45954.988341319447</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45954.988341319447</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45954.988341319447</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45954.988341319447</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45954.988341319447</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45954.988341319447</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45954.988341319447</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45954.988341319447</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45954.988341319447</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45954.988341319447</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45954.988341319447</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45954.988341319447</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45954.988341319447</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45954.988341319447</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45954.988341319447</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45954.988341319447</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45954.988341319447</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45954.988341319447</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45954.988341319447</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45954.988341319447</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45954.988341319447</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45954.988341319447</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45954.988341319447</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45954.988341319447</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45954.988341319447</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45954.988341319447</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45954.988341319447</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45954.988341319447</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45954.988341319447</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45954.988341319447</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45954.988341319447</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45954.988341319447</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45954.988341319447</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45954.988341319447</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45954.988341319447</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45954.988341319447</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45954.988341319447</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45954.988341319447</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45954.988341319447</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45954.988341319447</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45954.988341319447</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45954.988341319447</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45954.988341319447</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45954.988341319447</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45954.988341319447</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45954.988341319447</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45954.988341319447</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45954.988341319447</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45954.988341319447</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45954.988341319447</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45954.988341319447</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45954.988341319447</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45954.988341319447</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45954.988341319447</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45954.988341319447</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45954.988341319447</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45954.988341319447</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45954.988341319447</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45954.988341319447</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45954.988341319447</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45954.988341319447</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45954.988341319447</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45954.988341319447</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45954.988341319447</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45954.988341319447</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45954.988341319447</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45954.988341319447</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45954.988341319447</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45954.988341319447</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45954.988341319447</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45954.988341319447</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45954.988341319447</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45954.988341319447</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45954.988341319447</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45954.988341319447</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45954.988341319447</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45954.988341319447</v>
      </c>
      <c r="H137" s="108"/>
      <c r="I137" s="104" t="str">
        <f>IFERROR(VLOOKUP(D137,DB!A:F,6,0),"")</f>
        <v/>
      </c>
      <c r="J137" s="103" t="str">
        <f>IFERROR(VLOOKUP(D137,DB!A:G,7,0),"")</f>
        <v/>
      </c>
      <c r="K137" s="109"/>
      <c r="L137" s="110" t="str">
        <f>IFERROR(VLOOKUP(D137,DB!A:I,9,0),"")</f>
        <v/>
      </c>
    </row>
    <row r="138" spans="1:12" ht="31.5" customHeight="1">
      <c r="A138" s="105"/>
      <c r="B138" s="104" t="str">
        <f>IFERROR(VLOOKUP(D138,DB!A:K,11,0),"")</f>
        <v/>
      </c>
      <c r="C138" s="106"/>
      <c r="D138" s="104"/>
      <c r="E138" s="107"/>
      <c r="F138" s="108"/>
      <c r="G138" s="77">
        <f ca="1">IFERROR(NOW()-F138,"-")</f>
        <v>45954.988341319447</v>
      </c>
      <c r="H138" s="108"/>
      <c r="I138" s="104" t="str">
        <f>IFERROR(VLOOKUP(D138,DB!A:F,6,0),"")</f>
        <v/>
      </c>
      <c r="J138" s="103" t="str">
        <f>IFERROR(VLOOKUP(D138,DB!A:G,7,0),"")</f>
        <v/>
      </c>
      <c r="K138" s="109"/>
      <c r="L138" s="110" t="str">
        <f>IFERROR(VLOOKUP(D138,DB!A:I,9,0),"")</f>
        <v/>
      </c>
    </row>
    <row r="139" spans="1:12" ht="31.5" customHeight="1">
      <c r="A139" s="105"/>
      <c r="B139" s="104" t="str">
        <f>IFERROR(VLOOKUP(D139,DB!A:K,11,0),"")</f>
        <v/>
      </c>
      <c r="C139" s="106"/>
      <c r="D139" s="104"/>
      <c r="E139" s="107"/>
      <c r="F139" s="108"/>
      <c r="G139" s="77">
        <f ca="1">IFERROR(NOW()-F139,"-")</f>
        <v>45954.988341319447</v>
      </c>
      <c r="H139" s="108"/>
      <c r="I139" s="104" t="str">
        <f>IFERROR(VLOOKUP(D139,DB!A:F,6,0),"")</f>
        <v/>
      </c>
      <c r="J139" s="103" t="str">
        <f>IFERROR(VLOOKUP(D139,DB!A:G,7,0),"")</f>
        <v/>
      </c>
      <c r="K139" s="109"/>
      <c r="L139" s="110" t="str">
        <f>IFERROR(VLOOKUP(D139,DB!A:I,9,0),"")</f>
        <v/>
      </c>
    </row>
    <row r="140" spans="1:12" ht="31.5" customHeight="1">
      <c r="A140" s="105"/>
      <c r="B140" s="104" t="str">
        <f>IFERROR(VLOOKUP(D140,DB!A:K,11,0),"")</f>
        <v/>
      </c>
      <c r="C140" s="106"/>
      <c r="D140" s="104"/>
      <c r="E140" s="107"/>
      <c r="F140" s="108"/>
      <c r="G140" s="77">
        <f ca="1">IFERROR(NOW()-F140,"-")</f>
        <v>45954.988341319447</v>
      </c>
      <c r="H140" s="108"/>
      <c r="I140" s="104" t="str">
        <f>IFERROR(VLOOKUP(D140,DB!A:F,6,0),"")</f>
        <v/>
      </c>
      <c r="J140" s="103" t="str">
        <f>IFERROR(VLOOKUP(D140,DB!A:G,7,0),"")</f>
        <v/>
      </c>
      <c r="K140" s="109"/>
      <c r="L140" s="110" t="str">
        <f>IFERROR(VLOOKUP(D140,DB!A:I,9,0),"")</f>
        <v/>
      </c>
    </row>
    <row r="141" spans="1:12" ht="31.5" customHeight="1">
      <c r="A141" s="105"/>
      <c r="B141" s="104" t="str">
        <f>IFERROR(VLOOKUP(D141,DB!A:K,11,0),"")</f>
        <v/>
      </c>
      <c r="C141" s="106"/>
      <c r="D141" s="104"/>
      <c r="E141" s="107"/>
      <c r="F141" s="108"/>
      <c r="G141" s="77">
        <f ca="1">IFERROR(NOW()-F141,"-")</f>
        <v>45954.988341319447</v>
      </c>
      <c r="H141" s="108"/>
      <c r="I141" s="104" t="str">
        <f>IFERROR(VLOOKUP(D141,DB!A:F,6,0),"")</f>
        <v/>
      </c>
      <c r="J141" s="103" t="str">
        <f>IFERROR(VLOOKUP(D141,DB!A:G,7,0),"")</f>
        <v/>
      </c>
      <c r="K141" s="109"/>
      <c r="L141" s="110" t="str">
        <f>IFERROR(VLOOKUP(D141,DB!A:I,9,0),"")</f>
        <v/>
      </c>
    </row>
    <row r="142" spans="1:12" ht="31.5" customHeight="1">
      <c r="A142" s="105"/>
      <c r="B142" s="104" t="str">
        <f>IFERROR(VLOOKUP(D142,DB!A:K,11,0),"")</f>
        <v/>
      </c>
      <c r="C142" s="106"/>
      <c r="D142" s="104"/>
      <c r="E142" s="107"/>
      <c r="F142" s="108"/>
      <c r="G142" s="77">
        <f ca="1">IFERROR(NOW()-F142,"-")</f>
        <v>45954.988341319447</v>
      </c>
      <c r="H142" s="108"/>
      <c r="I142" s="104" t="str">
        <f>IFERROR(VLOOKUP(D142,DB!A:F,6,0),"")</f>
        <v/>
      </c>
      <c r="J142" s="103" t="str">
        <f>IFERROR(VLOOKUP(D142,DB!A:G,7,0),"")</f>
        <v/>
      </c>
      <c r="K142" s="109"/>
      <c r="L142" s="110" t="str">
        <f>IFERROR(VLOOKUP(D142,DB!A:I,9,0),"")</f>
        <v/>
      </c>
    </row>
    <row r="143" spans="1:12" ht="31.5" customHeight="1">
      <c r="A143" s="105"/>
      <c r="B143" s="104" t="str">
        <f>IFERROR(VLOOKUP(D143,DB!A:K,11,0),"")</f>
        <v/>
      </c>
      <c r="C143" s="106"/>
      <c r="D143" s="104"/>
      <c r="E143" s="107"/>
      <c r="F143" s="108"/>
      <c r="G143" s="77">
        <f ca="1">IFERROR(NOW()-F143,"-")</f>
        <v>45954.988341319447</v>
      </c>
      <c r="H143" s="108"/>
      <c r="I143" s="104" t="str">
        <f>IFERROR(VLOOKUP(D143,DB!A:F,6,0),"")</f>
        <v/>
      </c>
      <c r="J143" s="103" t="str">
        <f>IFERROR(VLOOKUP(D143,DB!A:G,7,0),"")</f>
        <v/>
      </c>
      <c r="K143" s="109"/>
      <c r="L143" s="110" t="str">
        <f>IFERROR(VLOOKUP(D143,DB!A:I,9,0),"")</f>
        <v/>
      </c>
    </row>
  </sheetData>
  <dataValidations count="2">
    <dataValidation allowBlank="1" showInputMessage="1" showErrorMessage="1" sqref="E1" xr:uid="{380493DB-286A-4683-AF55-C78F04945A49}"/>
    <dataValidation type="list" allowBlank="1" showInputMessage="1" showErrorMessage="1" sqref="E2:E143"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2025-10-24T20:43:46Z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