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395" documentId="120_S{2AC9BD13-BADA-5192-A53E-5A8FF88502F6}" xr6:coauthVersionLast="47" xr6:coauthVersionMax="47" xr10:uidLastSave="{66BE3F13-87BD-41F7-AB5F-5980B689001A}"/>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14" i="1"/>
  <c r="G14" i="1"/>
  <c r="I14" i="1"/>
  <c r="J14" i="1"/>
  <c r="L14" i="1"/>
  <c r="B15" i="1"/>
  <c r="G15" i="1"/>
  <c r="I15" i="1"/>
  <c r="J15" i="1"/>
  <c r="L15" i="1"/>
  <c r="B16" i="1"/>
  <c r="G16" i="1"/>
  <c r="I16" i="1"/>
  <c r="J16" i="1"/>
  <c r="L16" i="1"/>
  <c r="G2" i="1"/>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G2" i="5"/>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<sst xmlns="http://schemas.openxmlformats.org/spreadsheetml/2006/main" count="180308" uniqueCount="39133">
  <si>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</si>
  <si>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</si>
  <si>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</si>
  <si>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</si>
  <si>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</si>
  <si>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</si>
  <si>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</si>
  <si>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</si>
  <si>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</si>
  <si>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</si>
  <si>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</si>
  <si>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</si>
  <si>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</si>
  <si>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</si>
  <si>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</si>
  <si>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</si>
  <si>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</si>
  <si>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</si>
  <si>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</si>
  <si>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</si>
  <si>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</si>
  <si>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</si>
  <si>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</si>
  <si>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</si>
  <si>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</si>
  <si>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</si>
  <si>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</si>
  <si>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</si>
  <si>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</si>
  <si>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</si>
  <si>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</si>
  <si>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</si>
  <si>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</si>
  <si>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</si>
  <si>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</si>
  <si>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</si>
  <si>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</si>
  <si>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</si>
  <si>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</si>
  <si>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</si>
  <si>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</si>
  <si>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</si>
  <si>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</si>
  <si>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</si>
  <si>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</si>
  <si>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</si>
  <si>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</si>
  <si>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</si>
  <si>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</si>
  <si>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</si>
  <si>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</si>
  <si>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</si>
  <si>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</si>
  <si>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</si>
  <si>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</si>
  <si>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</si>
  <si>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</si>
  <si>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</si>
  <si>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</si>
  <si>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</si>
  <si>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</si>
  <si>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</si>
  <si>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</si>
  <si>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</si>
  <si>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</si>
  <si>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</si>
  <si>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</si>
  <si>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</si>
  <si>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</si>
  <si>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</si>
  <si>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</si>
  <si>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</si>
  <si>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</si>
  <si>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</si>
  <si>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</si>
  <si>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</si>
  <si>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</si>
  <si>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</si>
  <si>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</si>
  <si>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</si>
  <si>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</si>
  <si>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</si>
  <si>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</si>
  <si>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</si>
  <si>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</si>
  <si>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</si>
  <si>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</si>
  <si>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</si>
  <si>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</si>
  <si>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</si>
  <si>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</si>
  <si>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</si>
  <si>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</si>
  <si>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</si>
  <si>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</si>
  <si>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</si>
  <si>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</si>
  <si>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</si>
  <si>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</si>
  <si>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</si>
  <si>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</si>
  <si>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</si>
  <si>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</si>
  <si>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</si>
  <si>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</si>
  <si>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</si>
  <si>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</si>
  <si>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</si>
  <si>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</si>
  <si>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</si>
  <si>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</si>
  <si>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</si>
  <si>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</si>
  <si>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</si>
  <si>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</si>
  <si>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</si>
  <si>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</si>
  <si>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</si>
  <si>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</si>
  <si>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</si>
  <si>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</si>
  <si>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</si>
  <si>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</si>
  <si>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</si>
  <si>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</si>
  <si>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</si>
  <si>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</si>
  <si>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</si>
  <si>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</si>
  <si>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</si>
  <si>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</si>
  <si>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</si>
  <si>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</si>
  <si>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</si>
  <si>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</si>
  <si>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</si>
  <si>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</si>
  <si>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</si>
  <si>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</si>
  <si>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</si>
  <si>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</si>
  <si>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</si>
  <si>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</si>
  <si>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</si>
  <si>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</si>
  <si>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</si>
  <si>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</si>
  <si>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</si>
  <si>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</si>
  <si>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</si>
  <si>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</si>
  <si>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</si>
  <si>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</si>
  <si>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</si>
  <si>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</si>
  <si>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</si>
  <si>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</si>
  <si>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</si>
  <si>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</si>
  <si>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</si>
  <si>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</si>
  <si>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</si>
  <si>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</si>
  <si>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</si>
  <si>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</si>
  <si>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</si>
  <si>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</si>
  <si>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</si>
  <si>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</si>
  <si>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</si>
  <si>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</si>
  <si>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</si>
  <si>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</si>
  <si>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</si>
  <si>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</si>
  <si>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</si>
  <si>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</si>
  <si>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</si>
  <si>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</si>
  <si>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</si>
  <si>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</si>
  <si>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</si>
  <si>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</si>
  <si>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</si>
  <si>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</si>
  <si>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</si>
  <si>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</si>
  <si>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</si>
  <si>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</si>
  <si>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</si>
  <si>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</si>
  <si>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</si>
  <si>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</si>
  <si>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</si>
  <si>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</si>
  <si>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</si>
  <si>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</si>
  <si>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</si>
  <si>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</si>
  <si>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</si>
  <si>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</si>
  <si>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</si>
  <si>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</si>
  <si>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</si>
  <si>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</si>
  <si>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</si>
  <si>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</si>
  <si>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</si>
  <si>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</si>
  <si>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</si>
  <si>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</si>
  <si>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</si>
  <si>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</si>
  <si>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</si>
  <si>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</si>
  <si>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</si>
  <si>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</si>
  <si>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</si>
  <si>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</si>
  <si>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</si>
  <si>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</si>
  <si>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</si>
  <si>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</si>
  <si>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</si>
  <si>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</si>
  <si>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</si>
  <si>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</si>
  <si>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</si>
  <si>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</si>
  <si>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</si>
  <si>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</si>
  <si>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</si>
  <si>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</si>
  <si>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</si>
  <si>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</si>
  <si>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</si>
  <si>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</si>
  <si>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</si>
  <si>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</si>
  <si>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</si>
  <si>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</si>
  <si>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</si>
  <si>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</si>
  <si>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</si>
  <si>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</si>
  <si>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</si>
  <si>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</si>
  <si>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</si>
  <si>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</si>
  <si>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</si>
  <si>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</si>
  <si>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</si>
  <si>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</si>
  <si>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</si>
  <si>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</si>
  <si>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</si>
  <si>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</si>
  <si>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</si>
  <si>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</si>
  <si>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</si>
  <si>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</si>
  <si>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</si>
  <si>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</si>
  <si>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</si>
  <si>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</si>
  <si>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</si>
  <si>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</si>
  <si>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</si>
  <si>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</si>
  <si>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</si>
  <si>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</si>
  <si>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</si>
  <si>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</si>
  <si>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</si>
  <si>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</si>
  <si>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</si>
  <si>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</si>
  <si>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</si>
  <si>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</si>
  <si>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</si>
  <si>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</si>
  <si>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</si>
  <si>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</si>
  <si>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</si>
  <si>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</si>
  <si>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</si>
  <si>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</si>
  <si>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</si>
  <si>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</si>
  <si>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</si>
  <si>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</si>
  <si>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</si>
  <si>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</si>
  <si>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</si>
  <si>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</si>
  <si>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</si>
  <si>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</si>
  <si>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</si>
  <si>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</si>
  <si>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</si>
  <si>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</si>
  <si>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</si>
  <si>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</si>
  <si>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</si>
  <si>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</si>
  <si>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</si>
  <si>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</si>
  <si>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</si>
  <si>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</si>
  <si>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</si>
  <si>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</si>
  <si>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</si>
  <si>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</si>
  <si>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</si>
  <si>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</si>
  <si>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</si>
  <si>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</si>
  <si>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</si>
  <si>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</si>
  <si>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</si>
  <si>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</si>
  <si>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</si>
  <si>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</si>
  <si>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</si>
  <si>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</si>
  <si>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</si>
  <si>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</si>
  <si>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</si>
  <si>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</si>
  <si>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</si>
  <si>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</si>
  <si>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</si>
  <si>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</si>
  <si>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</si>
  <si>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</si>
  <si>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</si>
  <si>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</si>
  <si>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</si>
  <si>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</si>
  <si>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</si>
  <si>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</si>
  <si>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</si>
  <si>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</si>
  <si>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</si>
  <si>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</si>
  <si>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</si>
  <si>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</si>
  <si>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</si>
  <si>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</si>
  <si>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</si>
  <si>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</si>
  <si>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</si>
  <si>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</si>
  <si>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</si>
  <si>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</si>
  <si>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</si>
  <si>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</si>
  <si>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</si>
  <si>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</si>
  <si>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</si>
  <si>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</si>
  <si>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</si>
  <si>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</si>
  <si>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</si>
  <si>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</si>
  <si>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</si>
  <si>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</si>
  <si>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</si>
  <si>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</si>
  <si>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</si>
  <si>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</si>
  <si>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</si>
  <si>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</si>
  <si>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</si>
  <si>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</si>
  <si>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</si>
  <si>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</si>
  <si>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</si>
  <si>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</si>
  <si>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</si>
  <si>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</si>
  <si>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</si>
  <si>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</si>
  <si>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</si>
  <si>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</si>
  <si>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</si>
  <si>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</si>
  <si>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</si>
  <si>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</si>
  <si>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</si>
  <si>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</si>
  <si>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</si>
  <si>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</si>
  <si>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</si>
  <si>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</si>
  <si>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</si>
  <si>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</si>
  <si>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</si>
  <si>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</si>
  <si>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</si>
  <si>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</si>
  <si>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</si>
  <si>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</si>
  <si>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</si>
  <si>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</si>
  <si>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</si>
  <si>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</si>
  <si>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</si>
  <si>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</si>
  <si>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</si>
  <si>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</si>
  <si>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</si>
  <si>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</si>
  <si>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</si>
  <si>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</si>
  <si>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</si>
  <si>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</si>
  <si>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</si>
  <si>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</si>
  <si>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</si>
  <si>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</si>
  <si>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</si>
  <si>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</si>
  <si>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</si>
  <si>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</si>
  <si>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</si>
  <si>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</si>
  <si>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</si>
  <si>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</si>
  <si>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</si>
  <si>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</si>
  <si>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</si>
  <si>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</si>
  <si>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</si>
  <si>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</si>
  <si>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</si>
  <si>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</si>
  <si>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</si>
  <si>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</si>
  <si>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</si>
  <si>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</si>
  <si>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</si>
  <si>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</si>
  <si>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</si>
  <si>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</si>
  <si>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</si>
  <si>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</si>
  <si>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</si>
  <si>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</si>
  <si>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</si>
  <si>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</si>
  <si>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</si>
  <si>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</si>
  <si>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</si>
  <si>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</si>
  <si>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</si>
  <si>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</si>
  <si>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</si>
  <si>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</si>
  <si>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</si>
  <si>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</si>
  <si>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</si>
  <si>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</si>
  <si>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</si>
  <si>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</si>
  <si>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</si>
  <si>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</si>
  <si>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</si>
  <si>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</si>
  <si>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</si>
  <si>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</si>
  <si>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</si>
  <si>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</si>
  <si>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</si>
  <si>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</si>
  <si>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</si>
  <si>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</si>
  <si>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</si>
  <si>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</si>
  <si>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</si>
  <si>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</si>
  <si>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</si>
  <si>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</si>
  <si>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</si>
  <si>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</si>
  <si>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</si>
  <si>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</si>
  <si>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</si>
  <si>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</si>
  <si>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</si>
  <si>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</si>
  <si>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</si>
  <si>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</si>
  <si>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</si>
  <si>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</si>
  <si>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</si>
  <si>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</si>
  <si>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</si>
  <si>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</si>
  <si>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</si>
  <si>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</si>
  <si>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</si>
  <si>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</si>
  <si>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</si>
  <si>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</si>
  <si>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</si>
  <si>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</si>
  <si>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</si>
  <si>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</si>
  <si>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</si>
  <si>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</si>
  <si>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</si>
  <si>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</si>
  <si>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</si>
  <si>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</si>
  <si>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</si>
  <si>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</si>
  <si>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</si>
  <si>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</si>
  <si>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</si>
  <si>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</si>
  <si>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</si>
  <si>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</si>
  <si>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</si>
  <si>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</si>
  <si>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</si>
  <si>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</si>
  <si>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</si>
  <si>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</si>
  <si>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</si>
  <si>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</si>
  <si>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</si>
  <si>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</si>
  <si>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</si>
  <si>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</si>
  <si>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</si>
  <si>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</si>
  <si>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</si>
  <si>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</si>
  <si>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</si>
  <si>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</si>
  <si>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</si>
  <si>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</si>
  <si>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</si>
  <si>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</si>
  <si>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</si>
  <si>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</si>
  <si>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</si>
  <si>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</si>
  <si>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</si>
  <si>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</si>
  <si>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</si>
  <si>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</si>
  <si>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</si>
  <si>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</si>
  <si>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</si>
  <si>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</si>
  <si>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</si>
  <si>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</si>
  <si>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</si>
  <si>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</si>
  <si>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</si>
  <si>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</si>
  <si>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</si>
  <si>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</si>
  <si>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</si>
  <si>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</si>
  <si>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</si>
  <si>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</si>
  <si>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</si>
  <si>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</si>
  <si>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</si>
  <si>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</si>
  <si>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</si>
  <si>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</si>
  <si>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</si>
  <si>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</si>
  <si>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</si>
  <si>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</si>
  <si>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</si>
  <si>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</si>
  <si>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</si>
  <si>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</si>
  <si>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</si>
  <si>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</si>
  <si>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</si>
  <si>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</si>
  <si>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</si>
  <si>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</si>
  <si>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</si>
  <si>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</si>
  <si>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</si>
  <si>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</si>
  <si>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</si>
  <si>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</si>
  <si>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</si>
  <si>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</si>
  <si>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</si>
  <si>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</si>
  <si>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</si>
  <si>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</si>
  <si>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</si>
  <si>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</si>
  <si>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</si>
  <si>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</si>
  <si>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</si>
  <si>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</si>
  <si>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</si>
  <si>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</si>
  <si>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</si>
  <si>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</si>
  <si>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</si>
  <si>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</si>
  <si>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</si>
  <si>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</si>
  <si>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</si>
  <si>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</si>
  <si>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</si>
  <si>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</si>
  <si>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</si>
  <si>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</si>
  <si>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</si>
  <si>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</si>
  <si>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</si>
  <si>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</si>
  <si>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</si>
  <si>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</si>
  <si>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</si>
  <si>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</si>
  <si>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</si>
  <si>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</si>
  <si>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</si>
  <si>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</si>
  <si>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</si>
  <si>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</si>
  <si>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</si>
  <si>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</si>
  <si>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</si>
  <si>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</si>
  <si>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</si>
  <si>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</si>
  <si>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</si>
  <si>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</si>
  <si>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</si>
  <si>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</si>
  <si>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</si>
  <si>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</si>
  <si>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</si>
  <si>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</si>
  <si>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</si>
  <si>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</si>
  <si>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</si>
  <si>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</si>
  <si>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</si>
  <si>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</si>
  <si>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</si>
  <si>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</si>
  <si>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</si>
  <si>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</si>
  <si>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</si>
  <si>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</si>
  <si>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</si>
  <si>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</si>
  <si>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</si>
  <si>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</si>
  <si>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</si>
  <si>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</si>
  <si>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</si>
  <si>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</si>
  <si>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</si>
  <si>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</si>
  <si>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</si>
  <si>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</si>
  <si>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</si>
  <si>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</si>
  <si>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</si>
  <si>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</si>
  <si>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</si>
  <si>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</si>
  <si>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</si>
  <si>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</si>
  <si>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</si>
  <si>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</si>
  <si>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</si>
  <si>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</si>
  <si>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</si>
  <si>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</si>
  <si>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</si>
  <si>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</si>
  <si>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</si>
  <si>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</si>
  <si>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</si>
  <si>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</si>
  <si>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</si>
  <si>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</si>
  <si>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</si>
  <si>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</si>
  <si>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</si>
  <si>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</si>
  <si>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</si>
  <si>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</si>
  <si>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</si>
  <si>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</si>
  <si>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</si>
  <si>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</si>
  <si>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</si>
  <si>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</si>
  <si>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</si>
  <si>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</si>
  <si>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</si>
  <si>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</si>
  <si>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</si>
  <si>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</si>
  <si>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</si>
  <si>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</si>
  <si>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</si>
  <si>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</si>
  <si>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</si>
  <si>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</si>
  <si>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</si>
  <si>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</si>
  <si>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</si>
  <si>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</si>
  <si>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</si>
  <si>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</si>
  <si>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</si>
  <si>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</si>
  <si>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</si>
  <si>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</si>
  <si>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</si>
  <si>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</si>
  <si>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</si>
  <si>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</si>
  <si>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</si>
  <si>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</si>
  <si>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</si>
  <si>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</si>
  <si>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</si>
  <si>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</si>
  <si>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</si>
  <si>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</si>
  <si>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</si>
  <si>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</si>
  <si>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</si>
  <si>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</si>
  <si>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</si>
  <si>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</si>
  <si>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</si>
  <si>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</si>
  <si>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</si>
  <si>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</si>
  <si>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</si>
  <si>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</si>
  <si>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</si>
  <si>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</si>
  <si>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</si>
  <si>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</si>
  <si>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</si>
  <si>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</si>
  <si>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</si>
  <si>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</si>
  <si>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</si>
  <si>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</si>
  <si>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</si>
  <si>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</si>
  <si>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</si>
  <si>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</si>
  <si>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</si>
  <si>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</si>
  <si>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</si>
  <si>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</si>
  <si>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</si>
  <si>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</si>
  <si>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</si>
  <si>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</si>
  <si>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</si>
  <si>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</si>
  <si>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</si>
  <si>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</si>
  <si>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</si>
  <si>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</si>
  <si>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</si>
  <si>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</si>
  <si>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</si>
  <si>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</si>
  <si>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</si>
  <si>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</si>
  <si>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</si>
  <si>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</si>
  <si>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</si>
  <si>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</si>
  <si>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</si>
  <si>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</si>
  <si>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</si>
  <si>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</si>
  <si>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</si>
  <si>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</si>
  <si>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</si>
  <si>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</si>
  <si>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</si>
  <si>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</si>
  <si>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</si>
  <si>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</si>
  <si>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</si>
  <si>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</si>
  <si>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</si>
  <si>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</si>
  <si>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</si>
  <si>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</si>
  <si>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</si>
  <si>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</si>
  <si>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</si>
  <si>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</si>
  <si>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</si>
  <si>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</si>
  <si>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</si>
  <si>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</si>
  <si>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</si>
  <si>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</si>
  <si>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</si>
  <si>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</si>
  <si>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</si>
  <si>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</si>
  <si>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</si>
  <si>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</si>
  <si>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</si>
  <si>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</si>
  <si>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</si>
  <si>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</si>
  <si>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</si>
  <si>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</si>
  <si>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</si>
  <si>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</si>
  <si>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</si>
  <si>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</si>
  <si>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</si>
  <si>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</si>
  <si>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</si>
  <si>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</si>
  <si>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</si>
  <si>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</si>
  <si>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</si>
  <si>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</si>
  <si>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</si>
  <si>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</si>
  <si>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</si>
  <si>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</si>
  <si>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</si>
  <si>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</si>
  <si>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</si>
  <si>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</si>
  <si>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</si>
  <si>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</si>
  <si>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</si>
  <si>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</si>
  <si>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</si>
  <si>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</si>
  <si>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</si>
  <si>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</si>
  <si>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</si>
  <si>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</si>
  <si>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</si>
  <si>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</si>
  <si>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</si>
  <si>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</si>
  <si>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</si>
  <si>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</si>
  <si>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</si>
  <si>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</si>
  <si>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</si>
  <si>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</si>
  <si>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</si>
  <si>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</si>
  <si>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</si>
  <si>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</si>
  <si>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</si>
  <si>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</si>
  <si>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</si>
  <si>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</si>
  <si>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</si>
  <si>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</si>
  <si>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</si>
  <si>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</si>
  <si>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</si>
  <si>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</si>
  <si>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</si>
  <si>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</si>
  <si>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</si>
  <si>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</si>
  <si>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</si>
  <si>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</si>
  <si>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</si>
  <si>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</si>
  <si>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</si>
  <si>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</si>
  <si>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</si>
  <si>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</si>
  <si>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</si>
  <si>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</si>
  <si>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</si>
  <si>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</si>
  <si>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</si>
  <si>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</si>
  <si>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</si>
  <si>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</si>
  <si>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</si>
  <si>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</si>
  <si>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</si>
  <si>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</si>
  <si>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</si>
  <si>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</si>
  <si>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</si>
  <si>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</si>
  <si>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</si>
  <si>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</si>
  <si>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</si>
  <si>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</si>
  <si>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</si>
  <si>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</si>
  <si>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</si>
  <si>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</si>
  <si>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</si>
  <si>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</si>
  <si>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</si>
  <si>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</si>
  <si>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</si>
  <si>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</si>
  <si>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</si>
  <si>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</si>
  <si>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</si>
  <si>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</si>
  <si>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</si>
  <si>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</si>
  <si>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</si>
  <si>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</si>
  <si>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</si>
  <si>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</si>
  <si>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</si>
  <si>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</si>
  <si>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</si>
  <si>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</si>
  <si>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</si>
  <si>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</si>
  <si>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</si>
  <si>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</si>
  <si>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</si>
  <si>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</si>
  <si>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</si>
  <si>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</si>
  <si>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</si>
  <si>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</si>
  <si>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</si>
  <si>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</si>
  <si>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</si>
  <si>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</si>
  <si>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</si>
  <si>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</si>
  <si>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</si>
  <si>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</si>
  <si>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</si>
  <si>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</si>
  <si>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</si>
  <si>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</si>
  <si>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</si>
  <si>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</si>
  <si>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</si>
  <si>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</si>
  <si>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</si>
  <si>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</si>
  <si>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</si>
  <si>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</si>
  <si>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</si>
  <si>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</si>
  <si>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</si>
  <si>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</si>
  <si>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</si>
  <si>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</si>
  <si>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</si>
  <si>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</si>
  <si>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</si>
  <si>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</si>
  <si>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</si>
  <si>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</si>
  <si>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</si>
  <si>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</si>
  <si>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</si>
  <si>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</si>
  <si>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</si>
  <si>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</si>
  <si>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</si>
  <si>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</si>
  <si>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</si>
  <si>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</si>
  <si>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</si>
  <si>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</si>
  <si>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</si>
  <si>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</si>
  <si>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</si>
  <si>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</si>
  <si>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</si>
  <si>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</si>
  <si>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</si>
  <si>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</si>
  <si>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</si>
  <si>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</si>
  <si>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</si>
  <si>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</si>
  <si>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</si>
  <si>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</si>
  <si>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</si>
  <si>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</si>
  <si>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</si>
  <si>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</si>
  <si>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</si>
  <si>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</si>
  <si>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</si>
  <si>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</si>
  <si>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</si>
  <si>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</si>
  <si>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</si>
  <si>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</si>
  <si>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</si>
  <si>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</si>
  <si>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</si>
  <si>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</si>
  <si>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</si>
  <si>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</si>
  <si>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</si>
  <si>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</si>
  <si>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</si>
  <si>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</si>
  <si>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</si>
  <si>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</si>
  <si>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</si>
  <si>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</si>
  <si>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</si>
  <si>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</si>
  <si>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</si>
  <si>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</si>
  <si>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</si>
  <si>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</si>
  <si>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</si>
  <si>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</si>
  <si>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</si>
  <si>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</si>
  <si>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</si>
  <si>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</si>
  <si>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</si>
  <si>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</si>
  <si>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</si>
  <si>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</si>
  <si>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</si>
  <si>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</si>
  <si>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</si>
  <si>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</si>
  <si>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</si>
  <si>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</si>
  <si>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</si>
  <si>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</si>
  <si>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</si>
  <si>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</si>
  <si>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</si>
  <si>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</si>
  <si>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</si>
  <si>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</si>
  <si>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</si>
  <si>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</si>
  <si>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</si>
  <si>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</si>
  <si>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</si>
  <si>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</si>
  <si>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</si>
  <si>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</si>
  <si>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</si>
  <si>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</si>
  <si>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</si>
  <si>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</si>
  <si>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</si>
  <si>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</si>
  <si>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</si>
  <si>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</si>
  <si>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</si>
  <si>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</si>
  <si>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</si>
  <si>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</si>
  <si>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</si>
  <si>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</si>
  <si>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</si>
  <si>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</si>
  <si>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</si>
  <si>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</si>
  <si>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</si>
  <si>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</si>
  <si>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</si>
  <si>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</si>
  <si>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</si>
  <si>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</si>
  <si>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</si>
  <si>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</si>
  <si>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</si>
  <si>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</si>
  <si>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</si>
  <si>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</si>
  <si>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</si>
  <si>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</si>
  <si>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</si>
  <si>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</si>
  <si>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</si>
  <si>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</si>
  <si>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</si>
  <si>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</si>
  <si>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</si>
  <si>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</si>
  <si>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</si>
  <si>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</si>
  <si>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</si>
  <si>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</si>
  <si>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</si>
  <si>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</si>
  <si>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</si>
  <si>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</si>
  <si>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</si>
  <si>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</si>
  <si>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</si>
  <si>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</si>
  <si>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</si>
  <si>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</si>
  <si>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</si>
  <si>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</si>
  <si>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</si>
  <si>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</si>
  <si>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</si>
  <si>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</si>
  <si>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</si>
  <si>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</si>
  <si>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</si>
  <si>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</si>
  <si>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</si>
  <si>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</si>
  <si>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</si>
  <si>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</si>
  <si>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</si>
  <si>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</si>
  <si>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</si>
  <si>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</si>
  <si>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</si>
  <si>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</si>
  <si>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</si>
  <si>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</si>
  <si>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</si>
  <si>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</si>
  <si>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</si>
  <si>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</si>
  <si>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</si>
  <si>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</si>
  <si>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</si>
  <si>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</si>
  <si>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</si>
  <si>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</si>
  <si>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</si>
  <si>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</si>
  <si>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</si>
  <si>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</si>
  <si>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</si>
  <si>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</si>
  <si>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</si>
  <si>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</si>
  <si>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</si>
  <si>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</si>
  <si>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</si>
  <si>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</si>
  <si>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</si>
  <si>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</si>
  <si>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</si>
  <si>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</si>
  <si>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</si>
  <si>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</si>
  <si>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</si>
  <si>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</si>
  <si>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</si>
  <si>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</si>
  <si>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</si>
  <si>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</si>
  <si>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</si>
  <si>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</si>
  <si>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</si>
  <si>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</si>
  <si>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</si>
  <si>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</si>
  <si>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</si>
  <si>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</si>
  <si>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</si>
  <si>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</si>
  <si>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</si>
  <si>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</si>
  <si>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</si>
  <si>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</si>
  <si>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</si>
  <si>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</si>
  <si>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</si>
  <si>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</si>
  <si>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</si>
  <si>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</si>
  <si>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</si>
  <si>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</si>
  <si>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</si>
  <si>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</si>
  <si>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</si>
  <si>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</si>
  <si>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</si>
  <si>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</si>
  <si>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</si>
  <si>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</si>
  <si>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</si>
  <si>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</si>
  <si>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</si>
  <si>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</si>
  <si>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</si>
  <si>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</si>
  <si>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</si>
  <si>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</si>
  <si>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</si>
  <si>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</si>
  <si>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</si>
  <si>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</si>
  <si>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</si>
  <si>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</si>
  <si>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</si>
  <si>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</si>
  <si>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</si>
  <si>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</si>
  <si>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</si>
  <si>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</si>
  <si>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</si>
  <si>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</si>
  <si>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</si>
  <si>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</si>
  <si>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</si>
  <si>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</si>
  <si>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</si>
  <si>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</si>
  <si>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</si>
  <si>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</si>
  <si>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</si>
  <si>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</si>
  <si>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</si>
  <si>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</si>
  <si>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</si>
  <si>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</si>
  <si>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</si>
  <si>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</si>
  <si>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</si>
  <si>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</si>
  <si>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</si>
  <si>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</si>
  <si>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</si>
  <si>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</si>
  <si>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</si>
  <si>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</si>
  <si>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</si>
  <si>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</si>
  <si>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</si>
  <si>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</si>
  <si>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</si>
  <si>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</si>
  <si>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</si>
  <si>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</si>
  <si>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</si>
  <si>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</si>
  <si>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</si>
  <si>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</si>
  <si>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</si>
  <si>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</si>
  <si>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</si>
  <si>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</si>
  <si>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</si>
  <si>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</si>
  <si>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</si>
  <si>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</si>
  <si>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</si>
  <si>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</si>
  <si>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</si>
  <si>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</si>
  <si>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</si>
  <si>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</si>
  <si>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</si>
  <si>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</si>
  <si>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</si>
  <si>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</si>
  <si>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</si>
  <si>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</si>
  <si>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</si>
  <si>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</si>
  <si>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</si>
  <si>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</si>
  <si>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</si>
  <si>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</si>
  <si>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</si>
  <si>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</si>
  <si>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</si>
  <si>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</si>
  <si>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</si>
  <si>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</si>
  <si>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</si>
  <si>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</si>
  <si>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</si>
  <si>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</si>
  <si>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</si>
  <si>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</si>
  <si>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</si>
  <si>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</si>
  <si>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</si>
  <si>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</si>
  <si>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</si>
  <si>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</si>
  <si>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</si>
  <si>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</si>
  <si>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</si>
  <si>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</si>
  <si>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</si>
  <si>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</si>
  <si>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</si>
  <si>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</si>
  <si>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</si>
  <si>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</si>
  <si>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</si>
  <si>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</si>
  <si>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</si>
  <si>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</si>
  <si>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</si>
  <si>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</si>
  <si>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</si>
  <si>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</si>
  <si>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</si>
  <si>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</si>
  <si>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</si>
  <si>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</si>
  <si>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</si>
  <si>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</si>
  <si>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</si>
  <si>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</si>
  <si>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</si>
  <si>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</si>
  <si>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</si>
  <si>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</si>
  <si>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</si>
  <si>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</si>
  <si>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</si>
  <si>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</si>
  <si>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</si>
  <si>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</si>
  <si>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</si>
  <si>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</si>
  <si>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</si>
  <si>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</si>
  <si>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</si>
  <si>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</si>
  <si>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</si>
  <si>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</si>
  <si>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</si>
  <si>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</si>
  <si>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</si>
  <si>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</si>
  <si>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</si>
  <si>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</si>
  <si>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</si>
  <si>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</si>
  <si>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</si>
  <si>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</si>
  <si>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</si>
  <si>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</si>
  <si>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</si>
  <si>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</si>
  <si>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</si>
  <si>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</si>
  <si>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</si>
  <si>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</si>
  <si>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</si>
  <si>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</si>
  <si>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</si>
  <si>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</si>
  <si>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</si>
  <si>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</si>
  <si>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</si>
  <si>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</si>
  <si>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</si>
  <si>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</si>
  <si>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</si>
  <si>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</si>
  <si>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</si>
  <si>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</si>
  <si>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</si>
  <si>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</si>
  <si>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</si>
  <si>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</si>
  <si>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</si>
  <si>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</si>
  <si>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</si>
  <si>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</si>
  <si>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</si>
  <si>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</si>
  <si>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</si>
  <si>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</si>
  <si>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</si>
  <si>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</si>
  <si>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</si>
  <si>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</si>
  <si>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</si>
  <si>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</si>
  <si>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</si>
  <si>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</si>
  <si>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</si>
  <si>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</si>
  <si>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</si>
  <si>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</si>
  <si>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</si>
  <si>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</si>
  <si>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</si>
  <si>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</si>
  <si>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</si>
  <si>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</si>
  <si>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</si>
  <si>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</si>
  <si>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</si>
  <si>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</si>
  <si>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</si>
  <si>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</si>
  <si>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</si>
  <si>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</si>
  <si>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</si>
  <si>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</si>
  <si>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</si>
  <si>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</si>
  <si>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</si>
  <si>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</si>
  <si>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</si>
  <si>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</si>
  <si>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</si>
  <si>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</si>
  <si>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</si>
  <si>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</si>
  <si>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</si>
  <si>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</si>
  <si>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</si>
  <si>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</si>
  <si>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</si>
  <si>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</si>
  <si>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</si>
  <si>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</si>
  <si>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</si>
  <si>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</si>
  <si>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</si>
  <si>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</si>
  <si>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</si>
  <si>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</si>
  <si>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</si>
  <si>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</si>
  <si>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</si>
  <si>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</si>
  <si>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</si>
  <si>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</si>
  <si>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</si>
  <si>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</si>
  <si>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</si>
  <si>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</si>
  <si>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</si>
  <si>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</si>
  <si>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</si>
  <si>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</si>
  <si>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</si>
  <si>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</si>
  <si>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</si>
  <si>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</si>
  <si>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</si>
  <si>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</si>
  <si>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</si>
  <si>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</si>
  <si>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</si>
  <si>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</si>
  <si>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</si>
  <si>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</si>
  <si>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</si>
  <si>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</si>
  <si>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</si>
  <si>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</si>
  <si>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</si>
  <si>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</si>
  <si>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</si>
  <si>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</si>
  <si>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</si>
  <si>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</si>
  <si>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</si>
  <si>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</si>
  <si>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</si>
  <si>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</si>
  <si>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</si>
  <si>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</si>
  <si>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</si>
  <si>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</si>
  <si>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</si>
  <si>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</si>
  <si>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</si>
  <si>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</si>
  <si>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</si>
  <si>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</si>
  <si>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</si>
  <si>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</si>
  <si>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</si>
  <si>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</si>
  <si>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</si>
  <si>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</si>
  <si>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</si>
  <si>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</si>
  <si>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</si>
  <si>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</si>
  <si>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</si>
  <si>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</si>
  <si>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</si>
  <si>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</si>
  <si>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</si>
  <si>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</si>
  <si>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</si>
  <si>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</si>
  <si>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</si>
  <si>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</si>
  <si>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</si>
  <si>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</si>
  <si>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</si>
  <si>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</si>
  <si>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</si>
  <si>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</si>
  <si>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</si>
  <si>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</si>
  <si>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</si>
  <si>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</si>
  <si>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</si>
  <si>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</si>
  <si>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</si>
  <si>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</si>
  <si>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</si>
  <si>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</si>
  <si>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</si>
  <si>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</si>
  <si>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</si>
  <si>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</si>
  <si>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</si>
  <si>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</si>
  <si>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</si>
  <si>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</si>
  <si>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</si>
  <si>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</si>
  <si>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</si>
  <si>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</si>
  <si>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</si>
  <si>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</si>
  <si>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</si>
  <si>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</si>
  <si>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</si>
  <si>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</si>
  <si>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</si>
  <si>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</si>
  <si>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</si>
  <si>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</si>
  <si>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</si>
  <si>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</si>
  <si>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</si>
  <si>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</si>
  <si>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</si>
  <si>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</si>
  <si>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</si>
  <si>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</si>
  <si>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</si>
  <si>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</si>
  <si>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</si>
  <si>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</si>
  <si>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</si>
  <si>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</si>
  <si>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</si>
  <si>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</si>
  <si>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</si>
  <si>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</si>
  <si>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</si>
  <si>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</si>
  <si>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</si>
  <si>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</si>
  <si>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</si>
  <si>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</si>
  <si>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</si>
  <si>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</si>
  <si>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</si>
  <si>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</si>
  <si>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</si>
  <si>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</si>
  <si>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</si>
  <si>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</si>
  <si>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</si>
  <si>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</si>
  <si>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</si>
  <si>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</si>
  <si>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</si>
  <si>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</si>
  <si>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</si>
  <si>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</si>
  <si>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</si>
  <si>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</si>
  <si>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</si>
  <si>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</si>
  <si>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</si>
  <si>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</si>
  <si>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</si>
  <si>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</si>
  <si>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</si>
  <si>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</si>
  <si>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</si>
  <si>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</si>
  <si>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</si>
  <si>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</si>
  <si>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</si>
  <si>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</si>
  <si>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</si>
  <si>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</si>
  <si>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</si>
  <si>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</si>
  <si>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</si>
  <si>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</si>
  <si>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</si>
  <si>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</si>
  <si>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</si>
  <si>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</si>
  <si>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</si>
  <si>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</si>
  <si>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</si>
  <si>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</si>
  <si>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</si>
  <si>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</si>
  <si>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</si>
  <si>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</si>
  <si>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</si>
  <si>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</si>
  <si>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</si>
  <si>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</si>
  <si>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</si>
  <si>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</si>
  <si>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</si>
  <si>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</si>
  <si>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</si>
  <si>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</si>
  <si>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</si>
  <si>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</si>
  <si>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</si>
  <si>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</si>
  <si>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</si>
  <si>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</si>
  <si>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</si>
  <si>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</si>
  <si>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</si>
  <si>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</si>
  <si>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</si>
  <si>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</si>
  <si>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</si>
  <si>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</si>
  <si>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</si>
  <si>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</si>
  <si>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</si>
  <si>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</si>
  <si>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</si>
  <si>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</si>
  <si>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</si>
  <si>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</si>
  <si>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</si>
  <si>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</si>
  <si>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</si>
  <si>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</si>
  <si>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</si>
  <si>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</si>
  <si>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</si>
  <si>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</si>
  <si>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</si>
  <si>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</si>
  <si>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</si>
  <si>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</si>
  <si>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</si>
  <si>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</si>
  <si>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</si>
  <si>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</si>
  <si>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</si>
  <si>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</si>
  <si>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</si>
  <si>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</si>
  <si>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</si>
  <si>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</si>
  <si>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</si>
  <si>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</si>
  <si>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</si>
  <si>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</si>
  <si>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</si>
  <si>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</si>
  <si>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</si>
  <si>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</si>
  <si>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</si>
  <si>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</si>
  <si>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</si>
  <si>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</si>
  <si>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</si>
  <si>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</si>
  <si>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</si>
  <si>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</si>
  <si>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</si>
  <si>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</si>
  <si>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</si>
  <si>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</si>
  <si>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</si>
  <si>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</si>
  <si>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</si>
  <si>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</si>
  <si>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</si>
  <si>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</si>
  <si>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</si>
  <si>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</si>
  <si>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</si>
  <si>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</si>
  <si>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</si>
  <si>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</si>
  <si>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</si>
  <si>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</si>
  <si>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</si>
  <si>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</si>
  <si>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</si>
  <si>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</si>
  <si>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</si>
  <si>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</si>
  <si>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</si>
  <si>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</si>
  <si>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</si>
  <si>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</si>
  <si>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</si>
  <si>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</si>
  <si>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</si>
  <si>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</si>
  <si>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</si>
  <si>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</si>
  <si>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</si>
  <si>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</si>
  <si>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</si>
  <si>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</si>
  <si>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</si>
  <si>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</si>
  <si>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</si>
  <si>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</si>
  <si>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</si>
  <si>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</si>
  <si>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</si>
  <si>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</si>
  <si>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</si>
  <si>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</si>
  <si>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</si>
  <si>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</si>
  <si>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</si>
  <si>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</si>
  <si>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</si>
  <si>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</si>
  <si>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</si>
  <si>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</si>
  <si>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</si>
  <si>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</si>
  <si>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</si>
  <si>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</si>
  <si>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</si>
  <si>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</si>
  <si>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</si>
  <si>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</si>
  <si>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</si>
  <si>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</si>
  <si>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</si>
  <si>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</si>
  <si>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</si>
  <si>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</si>
  <si>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</si>
  <si>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</si>
  <si>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</si>
  <si>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</si>
  <si>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</si>
  <si>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</si>
  <si>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</si>
  <si>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</si>
  <si>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</si>
  <si>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</si>
  <si>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</si>
  <si>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</si>
  <si>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</si>
  <si>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</si>
  <si>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</si>
  <si>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</si>
  <si>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</si>
  <si>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</si>
  <si>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</si>
  <si>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</si>
  <si>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</si>
  <si>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</si>
  <si>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</si>
  <si>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</si>
  <si>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</si>
  <si>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</si>
  <si>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</si>
  <si>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</si>
  <si>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</si>
  <si>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</si>
  <si>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</si>
  <si>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</si>
  <si>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</si>
  <si>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</si>
  <si>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</si>
  <si>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</si>
  <si>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</si>
  <si>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</si>
  <si>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</si>
  <si>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</si>
  <si>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</si>
  <si>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</si>
  <si>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</si>
  <si>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</si>
  <si>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</si>
  <si>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</si>
  <si>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</si>
  <si>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</si>
  <si>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</si>
  <si>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</si>
  <si>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</si>
  <si>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</si>
  <si>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</si>
  <si>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</si>
  <si>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</si>
  <si>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</si>
  <si>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</si>
  <si>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</si>
  <si>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</si>
  <si>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</si>
  <si>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</si>
  <si>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</si>
  <si>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</si>
  <si>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</si>
  <si>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</si>
  <si>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</si>
  <si>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</si>
  <si>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</si>
  <si>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</si>
  <si>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</si>
  <si>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</si>
  <si>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</si>
  <si>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</si>
  <si>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</si>
  <si>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</si>
  <si>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</si>
  <si>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</si>
  <si>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</si>
  <si>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</si>
  <si>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</si>
  <si>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</si>
  <si>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</si>
  <si>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</si>
  <si>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</si>
  <si>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</si>
  <si>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</si>
  <si>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</si>
  <si>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</si>
  <si>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</si>
  <si>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</si>
  <si>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</si>
  <si>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</si>
  <si>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</si>
  <si>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</si>
  <si>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</si>
  <si>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</si>
  <si>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</si>
  <si>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</si>
  <si>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</si>
  <si>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</si>
  <si>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</si>
  <si>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</si>
  <si>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</si>
  <si>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</si>
  <si>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</si>
  <si>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</si>
  <si>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</si>
  <si>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</si>
  <si>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</si>
  <si>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</si>
  <si>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</si>
  <si>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</si>
  <si>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</si>
  <si>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</si>
  <si>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</si>
  <si>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</si>
  <si>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</si>
  <si>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</si>
  <si>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</si>
  <si>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</si>
  <si>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</si>
  <si>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</si>
  <si>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</si>
  <si>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</si>
  <si>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</si>
  <si>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</si>
  <si>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</si>
  <si>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</si>
  <si>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</si>
  <si>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</si>
  <si>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</si>
  <si>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</si>
  <si>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</si>
  <si>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</si>
  <si>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</si>
  <si>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</si>
  <si>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</si>
  <si>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</si>
  <si>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</si>
  <si>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</si>
  <si>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</si>
  <si>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</si>
  <si>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</si>
  <si>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</si>
  <si>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</si>
  <si>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</si>
  <si>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</si>
  <si>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</si>
  <si>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</si>
  <si>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</si>
  <si>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</si>
  <si>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</si>
  <si>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</si>
  <si>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</si>
  <si>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</si>
  <si>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</si>
  <si>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</si>
  <si>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</si>
  <si>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</si>
  <si>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</si>
  <si>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</si>
  <si>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</si>
  <si>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</si>
  <si>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</si>
  <si>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</si>
  <si>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</si>
  <si>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</si>
  <si>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</si>
  <si>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</si>
  <si>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</si>
  <si>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</si>
  <si>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</si>
  <si>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</si>
  <si>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</si>
  <si>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</si>
  <si>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</si>
  <si>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</si>
  <si>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</si>
  <si>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</si>
  <si>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</si>
  <si>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</si>
  <si>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</si>
  <si>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</si>
  <si>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</si>
  <si>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</si>
  <si>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</si>
  <si>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</si>
  <si>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</si>
  <si>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</si>
  <si>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</si>
  <si>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</si>
  <si>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</si>
  <si>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</si>
  <si>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</si>
  <si>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</si>
  <si>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</si>
  <si>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</si>
  <si>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</si>
  <si>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</si>
  <si>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</si>
  <si>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</si>
  <si>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</si>
  <si>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</si>
  <si>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</si>
  <si>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</si>
  <si>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</si>
  <si>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</si>
  <si>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</si>
  <si>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</si>
  <si>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</si>
  <si>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</si>
  <si>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</si>
  <si>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</si>
  <si>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</si>
  <si>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</si>
  <si>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</si>
  <si>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</si>
  <si>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</si>
  <si>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</si>
  <si>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</si>
  <si>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</si>
  <si>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</si>
  <si>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</si>
  <si>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</si>
  <si>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</si>
  <si>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</si>
  <si>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</si>
  <si>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</si>
  <si>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</si>
  <si>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</si>
  <si>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</si>
  <si>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</si>
  <si>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</si>
  <si>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</si>
  <si>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</si>
  <si>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</si>
  <si>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</si>
  <si>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</si>
  <si>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</si>
  <si>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</si>
  <si>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</si>
  <si>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</si>
  <si>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</si>
  <si>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</si>
  <si>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</si>
  <si>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</si>
  <si>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</si>
  <si>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</si>
  <si>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</si>
  <si>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</si>
  <si>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</si>
  <si>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</si>
  <si>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</si>
  <si>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</si>
  <si>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</si>
  <si>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</si>
  <si>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</si>
  <si>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</si>
  <si>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</si>
  <si>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</si>
  <si>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</si>
  <si>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</si>
  <si>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</si>
  <si>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</si>
  <si>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</si>
  <si>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</si>
  <si>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</si>
  <si>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</si>
  <si>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</si>
  <si>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</si>
  <si>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</si>
  <si>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</si>
  <si>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</si>
  <si>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</si>
  <si>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</si>
  <si>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</si>
  <si>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</si>
  <si>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</si>
  <si>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</si>
  <si>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</si>
  <si>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</si>
  <si>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</si>
  <si>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</si>
  <si>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</si>
  <si>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</si>
  <si>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</si>
  <si>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</si>
  <si>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</si>
  <si>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</si>
  <si>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</si>
  <si>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</si>
  <si>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</si>
  <si>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</si>
  <si>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</si>
  <si>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</si>
  <si>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</si>
  <si>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</si>
  <si>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</si>
  <si>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</si>
  <si>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</si>
  <si>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</si>
  <si>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</si>
  <si>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</si>
  <si>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</si>
  <si>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</si>
  <si>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</si>
  <si>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</si>
  <si>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</si>
  <si>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</si>
  <si>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</si>
  <si>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</si>
  <si>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</si>
  <si>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</si>
  <si>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</si>
  <si>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</si>
  <si>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</si>
  <si>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</si>
  <si>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</si>
  <si>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</si>
  <si>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</si>
  <si>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</si>
  <si>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</si>
  <si>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</si>
  <si>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</si>
  <si>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</si>
  <si>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</si>
  <si>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</si>
  <si>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</si>
  <si>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</si>
  <si>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</si>
  <si>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</si>
  <si>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</si>
  <si>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</si>
  <si>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</si>
  <si>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</si>
  <si>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</si>
  <si>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</si>
  <si>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</si>
  <si>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</si>
  <si>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</si>
  <si>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</si>
  <si>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</si>
  <si>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</si>
  <si>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</si>
  <si>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</si>
  <si>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</si>
  <si>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</si>
  <si>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</si>
  <si>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</si>
  <si>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</si>
  <si>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</si>
  <si>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</si>
  <si>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</si>
  <si>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</si>
  <si>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</si>
  <si>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</si>
  <si>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</si>
  <si>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</si>
  <si>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</si>
  <si>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</si>
  <si>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</si>
  <si>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</si>
  <si>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</si>
  <si>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</si>
  <si>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</si>
  <si>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</si>
  <si>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</si>
  <si>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</si>
  <si>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</si>
  <si>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</si>
  <si>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</si>
  <si>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</si>
  <si>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</si>
  <si>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</si>
  <si>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</si>
  <si>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</si>
  <si>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</si>
  <si>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</si>
  <si>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</si>
  <si>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</si>
  <si>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</si>
  <si>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</si>
  <si>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</si>
  <si>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</si>
  <si>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</si>
  <si>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</si>
  <si>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</si>
  <si>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</si>
  <si>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</si>
  <si>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</si>
  <si>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</si>
  <si>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</si>
  <si>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</si>
  <si>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</si>
  <si>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</si>
  <si>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</si>
  <si>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</si>
  <si>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</si>
  <si>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</si>
  <si>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</si>
  <si>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</si>
  <si>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</si>
  <si>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</si>
  <si>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</si>
  <si>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</si>
  <si>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</si>
  <si>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</si>
  <si>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</si>
  <si>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</si>
  <si>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</si>
  <si>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</si>
  <si>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</si>
  <si>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</si>
  <si>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</si>
  <si>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</si>
  <si>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</si>
  <si>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</si>
  <si>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</si>
  <si>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</si>
  <si>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</si>
  <si>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</si>
  <si>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</si>
  <si>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</si>
  <si>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</si>
  <si>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</si>
  <si>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</si>
  <si>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</si>
  <si>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</si>
  <si>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</si>
  <si>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</si>
  <si>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</si>
  <si>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</si>
  <si>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</si>
  <si>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</si>
  <si>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</si>
  <si>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</si>
  <si>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</si>
  <si>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</si>
  <si>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</si>
  <si>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</si>
  <si>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</si>
  <si>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</si>
  <si>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</si>
  <si>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</si>
  <si>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</si>
  <si>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</si>
  <si>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</si>
  <si>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</si>
  <si>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</si>
  <si>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</si>
  <si>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</si>
  <si>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</si>
  <si>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</si>
  <si>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</si>
  <si>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</si>
  <si>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</si>
  <si>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</si>
  <si>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</si>
  <si>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</si>
  <si>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</si>
  <si>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</si>
  <si>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</si>
  <si>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</si>
  <si>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</si>
  <si>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</si>
  <si>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</si>
  <si>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</si>
  <si>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</si>
  <si>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</si>
  <si>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</si>
  <si>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</si>
  <si>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</si>
  <si>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</si>
  <si>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</si>
  <si>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</si>
  <si>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</si>
  <si>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</si>
  <si>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</si>
  <si>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</si>
  <si>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</si>
  <si>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</si>
  <si>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</si>
  <si>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</si>
  <si>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</si>
  <si>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</si>
  <si>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</si>
  <si>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</si>
  <si>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</si>
  <si>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</si>
  <si>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</si>
  <si>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</si>
  <si>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</si>
  <si>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</si>
  <si>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</si>
  <si>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</si>
  <si>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</si>
  <si>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</si>
  <si>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</si>
  <si>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</si>
  <si>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</si>
  <si>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</si>
  <si>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</si>
  <si>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</si>
  <si>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</si>
  <si>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</si>
  <si>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</si>
  <si>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</si>
  <si>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</si>
  <si>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</si>
  <si>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</si>
  <si>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</si>
  <si>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</si>
  <si>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</si>
  <si>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</si>
  <si>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</si>
  <si>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</si>
  <si>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</si>
  <si>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</si>
  <si>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</si>
  <si>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</si>
  <si>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</si>
  <si>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</si>
  <si>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</si>
  <si>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</si>
  <si>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</si>
  <si>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</si>
  <si>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</si>
  <si>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</si>
  <si>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</si>
  <si>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</si>
  <si>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</si>
  <si>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</si>
  <si>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</si>
  <si>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</si>
  <si>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</si>
  <si>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</si>
  <si>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</si>
  <si>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</si>
  <si>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</si>
  <si>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</si>
  <si>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</si>
  <si>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</si>
  <si>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</si>
  <si>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</si>
  <si>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</si>
  <si>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</si>
  <si>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</si>
  <si>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</si>
  <si>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</si>
  <si>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</si>
  <si>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</si>
  <si>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</si>
  <si>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</si>
  <si>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</si>
  <si>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</si>
  <si>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</si>
  <si>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</si>
  <si>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</si>
  <si>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</si>
  <si>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</si>
  <si>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</si>
  <si>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</si>
  <si>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</si>
  <si>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</si>
  <si>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</si>
  <si>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</si>
  <si>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</si>
  <si>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</si>
  <si>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</si>
  <si>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</si>
  <si>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</si>
  <si>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</si>
  <si>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</si>
  <si>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</si>
  <si>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</si>
  <si>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</si>
  <si>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</si>
  <si>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</si>
  <si>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</si>
  <si>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</si>
  <si>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</si>
  <si>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</si>
  <si>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</si>
  <si>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</si>
  <si>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</si>
  <si>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</si>
  <si>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</si>
  <si>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</si>
  <si>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</si>
  <si>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</si>
  <si>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</si>
  <si>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</si>
  <si>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</si>
  <si>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</si>
  <si>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</si>
  <si>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</si>
  <si>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</si>
  <si>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</si>
  <si>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</si>
  <si>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</si>
  <si>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</si>
  <si>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</si>
  <si>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</si>
  <si>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</si>
  <si>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</si>
  <si>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</si>
  <si>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</si>
  <si>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</si>
  <si>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</si>
  <si>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</si>
  <si>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</si>
  <si>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</si>
  <si>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</si>
  <si>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</si>
  <si>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</si>
  <si>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</si>
  <si>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</si>
  <si>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</si>
  <si>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</si>
  <si>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</si>
  <si>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</si>
  <si>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</si>
  <si>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</si>
  <si>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</si>
  <si>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</si>
  <si>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</si>
  <si>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</si>
  <si>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</si>
  <si>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</si>
  <si>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</si>
  <si>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</si>
  <si>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</si>
  <si>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</si>
  <si>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</si>
  <si>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</si>
  <si>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</si>
  <si>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</si>
  <si>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</si>
  <si>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</si>
  <si>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</si>
  <si>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</si>
  <si>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</si>
  <si>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</si>
  <si>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</si>
  <si>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</si>
  <si>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</si>
  <si>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</si>
  <si>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</si>
  <si>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</si>
  <si>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</si>
  <si>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</si>
  <si>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</si>
  <si>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</si>
  <si>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</si>
  <si>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</si>
  <si>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</si>
  <si>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</si>
  <si>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</si>
  <si>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</si>
  <si>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</si>
  <si>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</si>
  <si>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</si>
  <si>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</si>
  <si>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</si>
  <si>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</si>
  <si>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</si>
  <si>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</si>
  <si>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</si>
  <si>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</si>
  <si>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</si>
  <si>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</si>
  <si>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</si>
  <si>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</si>
  <si>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</si>
  <si>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</si>
  <si>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</si>
  <si>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</si>
  <si>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</si>
  <si>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</si>
  <si>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</si>
  <si>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</si>
  <si>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</si>
  <si>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</si>
  <si>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</si>
  <si>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</si>
  <si>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</si>
  <si>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</si>
  <si>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</si>
  <si>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</si>
  <si>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</si>
  <si>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</si>
  <si>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</si>
  <si>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</si>
  <si>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</si>
  <si>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</si>
  <si>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</si>
  <si>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</si>
  <si>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</si>
  <si>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</si>
  <si>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</si>
  <si>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</si>
  <si>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</si>
  <si>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</si>
  <si>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</si>
  <si>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</si>
  <si>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</si>
  <si>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</si>
  <si>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</si>
  <si>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</si>
  <si>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</si>
  <si>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</si>
  <si>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</si>
  <si>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</si>
  <si>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</si>
  <si>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</si>
  <si>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</si>
  <si>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</si>
  <si>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</si>
  <si>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</si>
  <si>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</si>
  <si>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</si>
  <si>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</si>
  <si>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</si>
  <si>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</si>
  <si>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</si>
  <si>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</si>
  <si>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</si>
  <si>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</si>
  <si>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</si>
  <si>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</si>
  <si>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</si>
  <si>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</si>
  <si>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</si>
  <si>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</si>
  <si>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</si>
  <si>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</si>
  <si>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</si>
  <si>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</si>
  <si>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</si>
  <si>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</si>
  <si>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</si>
  <si>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</si>
  <si>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</si>
  <si>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</si>
  <si>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</si>
  <si>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</si>
  <si>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</si>
  <si>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</si>
  <si>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</si>
  <si>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</si>
  <si>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</si>
  <si>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</si>
  <si>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</si>
  <si>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</si>
  <si>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</si>
  <si>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</si>
  <si>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</si>
  <si>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</si>
  <si>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</si>
  <si>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</si>
  <si>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</si>
  <si>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</si>
  <si>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</si>
  <si>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</si>
  <si>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</si>
  <si>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</si>
  <si>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</si>
  <si>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</si>
  <si>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</si>
  <si>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</si>
  <si>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</si>
  <si>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</si>
  <si>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</si>
  <si>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</si>
  <si>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</si>
  <si>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</si>
  <si>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</si>
  <si>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</si>
  <si>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</si>
  <si>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</si>
  <si>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</si>
  <si>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</si>
  <si>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</si>
  <si>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</si>
  <si>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</si>
  <si>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</si>
  <si>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</si>
  <si>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</si>
  <si>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</si>
  <si>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</si>
  <si>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</si>
  <si>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</si>
  <si>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</si>
  <si>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</si>
  <si>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</si>
  <si>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</si>
  <si>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</si>
  <si>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</si>
  <si>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</si>
  <si>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</si>
  <si>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</si>
  <si>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</si>
  <si>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</si>
  <si>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</si>
  <si>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</si>
  <si>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</si>
  <si>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</si>
  <si>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</si>
  <si>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</si>
  <si>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</si>
  <si>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</si>
  <si>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</si>
  <si>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</si>
  <si>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</si>
  <si>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</si>
  <si>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</si>
  <si>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</si>
  <si>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</si>
  <si>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</si>
  <si>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</si>
  <si>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</si>
  <si>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</si>
  <si>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</si>
  <si>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</si>
  <si>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</si>
  <si>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</si>
  <si>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</si>
  <si>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</si>
  <si>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</si>
  <si>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</si>
  <si>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</si>
  <si>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</si>
  <si>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</si>
  <si>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</si>
  <si>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</si>
  <si>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</si>
  <si>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</si>
  <si>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</si>
  <si>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</si>
  <si>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</si>
  <si>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</si>
  <si>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</si>
  <si>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</si>
  <si>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</si>
  <si>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</si>
  <si>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</si>
  <si>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</si>
  <si>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</si>
  <si>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</si>
  <si>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</si>
  <si>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</si>
  <si>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</si>
  <si>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</si>
  <si>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</si>
  <si>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</si>
  <si>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</si>
  <si>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</si>
  <si>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</si>
  <si>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</si>
  <si>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</si>
  <si>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</si>
  <si>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</si>
  <si>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</si>
  <si>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</si>
  <si>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</si>
  <si>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</si>
  <si>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</si>
  <si>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</si>
  <si>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</si>
  <si>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</si>
  <si>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</si>
  <si>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</si>
  <si>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</si>
  <si>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</si>
  <si>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</si>
  <si>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</si>
  <si>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</si>
  <si>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</si>
  <si>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</si>
  <si>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</si>
  <si>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</si>
  <si>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</si>
  <si>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</si>
  <si>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</si>
  <si>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</si>
  <si>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</si>
  <si>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</si>
  <si>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</si>
  <si>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</si>
  <si>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</si>
  <si>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</si>
  <si>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</si>
  <si>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</si>
  <si>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</si>
  <si>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</si>
  <si>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</si>
  <si>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</si>
  <si>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</si>
  <si>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</si>
  <si>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</si>
  <si>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</si>
  <si>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</si>
  <si>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</si>
  <si>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</si>
  <si>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</si>
  <si>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</si>
  <si>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</si>
  <si>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</si>
  <si>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</si>
  <si>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</si>
  <si>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</si>
  <si>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</si>
  <si>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</si>
  <si>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</si>
  <si>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</si>
  <si>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</si>
  <si>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</si>
  <si>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</si>
  <si>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</si>
  <si>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</si>
  <si>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</si>
  <si>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</si>
  <si>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</si>
  <si>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</si>
  <si>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</si>
  <si>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</si>
  <si>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</si>
  <si>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</si>
  <si>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</si>
  <si>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</si>
  <si>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</si>
  <si>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</si>
  <si>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</si>
  <si>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</si>
  <si>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</si>
  <si>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</si>
  <si>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</si>
  <si>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</si>
  <si>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</si>
  <si>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</si>
  <si>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</si>
  <si>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</si>
  <si>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</si>
  <si>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</si>
  <si>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</si>
  <si>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</si>
  <si>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</si>
  <si>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</si>
  <si>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</si>
  <si>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</si>
  <si>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</si>
  <si>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</si>
  <si>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</si>
  <si>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</si>
  <si>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</si>
  <si>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</si>
  <si>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</si>
  <si>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</si>
  <si>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</si>
  <si>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</si>
  <si>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</si>
  <si>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</si>
  <si>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</si>
  <si>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</si>
  <si>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</si>
  <si>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</si>
  <si>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</si>
  <si>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</si>
  <si>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</si>
  <si>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</si>
  <si>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</si>
  <si>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</si>
  <si>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</si>
  <si>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</si>
  <si>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</si>
  <si>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</si>
  <si>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</si>
  <si>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</si>
  <si>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</si>
  <si>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</si>
  <si>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</si>
  <si>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</si>
  <si>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</si>
  <si>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</si>
  <si>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</si>
  <si>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</si>
  <si>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</si>
  <si>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</si>
  <si>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</si>
  <si>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</si>
  <si>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</si>
  <si>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</si>
  <si>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</si>
  <si>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</si>
  <si>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</si>
  <si>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</si>
  <si>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</si>
  <si>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</si>
  <si>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</si>
  <si>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</si>
  <si>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</si>
  <si>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</si>
  <si>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</si>
  <si>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</si>
  <si>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</si>
  <si>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</si>
  <si>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</si>
  <si>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</si>
  <si>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</si>
  <si>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</si>
  <si>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</si>
  <si>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</si>
  <si>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</si>
  <si>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</si>
  <si>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</si>
  <si>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</si>
  <si>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</si>
  <si>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</si>
  <si>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</si>
  <si>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</si>
  <si>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</si>
  <si>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</si>
  <si>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</si>
  <si>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</si>
  <si>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</si>
  <si>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</si>
  <si>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</si>
  <si>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</si>
  <si>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</si>
  <si>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</si>
  <si>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</si>
  <si>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</si>
  <si>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</si>
  <si>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</si>
  <si>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</si>
  <si>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</si>
  <si>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</si>
  <si>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</si>
  <si>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</si>
  <si>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</si>
  <si>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</si>
  <si>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</si>
  <si>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</si>
  <si>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</si>
  <si>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</si>
  <si>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</si>
  <si>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</si>
  <si>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</si>
  <si>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</si>
  <si>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</si>
  <si>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</si>
  <si>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</si>
  <si>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</si>
  <si>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</si>
  <si>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</si>
  <si>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</si>
  <si>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</si>
  <si>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</si>
  <si>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</si>
  <si>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</si>
  <si>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</si>
  <si>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</si>
  <si>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</si>
  <si>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</si>
  <si>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</si>
  <si>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</si>
  <si>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</si>
  <si>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</si>
  <si>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</si>
  <si>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</si>
  <si>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</si>
  <si>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</si>
  <si>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</si>
  <si>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</si>
  <si>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</si>
  <si>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</si>
  <si>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</si>
  <si>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</si>
  <si>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</si>
  <si>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</si>
  <si>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</si>
  <si>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</si>
  <si>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</si>
  <si>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</si>
  <si>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</si>
  <si>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</si>
  <si>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</si>
  <si>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</si>
  <si>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</si>
  <si>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</si>
  <si>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</si>
  <si>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</si>
  <si>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</si>
  <si>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</si>
  <si>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</si>
  <si>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</si>
  <si>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</si>
  <si>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</si>
  <si>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</si>
  <si>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</si>
  <si>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</si>
  <si>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</si>
  <si>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</si>
  <si>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</si>
  <si>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</si>
  <si>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</si>
  <si>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</si>
  <si>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</si>
  <si>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</si>
  <si>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</si>
  <si>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</si>
  <si>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</si>
  <si>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</si>
  <si>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</si>
  <si>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</si>
  <si>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</si>
  <si>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</si>
  <si>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</si>
  <si>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</si>
  <si>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</si>
  <si>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</si>
  <si>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</si>
  <si>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</si>
  <si>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</si>
  <si>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</si>
  <si>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</si>
  <si>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</si>
  <si>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</si>
  <si>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</si>
  <si>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</si>
  <si>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</si>
  <si>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</si>
  <si>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</si>
  <si>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</si>
  <si>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</si>
  <si>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</si>
  <si>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</si>
  <si>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</si>
  <si>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</si>
  <si>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</si>
  <si>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</si>
  <si>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</si>
  <si>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</si>
  <si>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</si>
  <si>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</si>
  <si>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</si>
  <si>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</si>
  <si>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</si>
  <si>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</si>
  <si>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</si>
  <si>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</si>
  <si>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</si>
  <si>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</si>
  <si>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</si>
  <si>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</si>
  <si>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</si>
  <si>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</si>
  <si>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</si>
  <si>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</si>
  <si>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</si>
  <si>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</si>
  <si>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</si>
  <si>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</si>
  <si>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</si>
  <si>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</si>
  <si>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</si>
  <si>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</si>
  <si>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</si>
  <si>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</si>
  <si>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</si>
  <si>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</si>
  <si>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</si>
  <si>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</si>
  <si>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</si>
  <si>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</si>
  <si>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</si>
  <si>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</si>
  <si>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</si>
  <si>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</si>
  <si>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</si>
  <si>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</si>
  <si>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</si>
  <si>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</si>
  <si>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</si>
  <si>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</si>
  <si>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</si>
  <si>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</si>
  <si>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</si>
  <si>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</si>
  <si>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</si>
  <si>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</si>
  <si>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</si>
  <si>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</si>
  <si>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</si>
  <si>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</si>
  <si>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</si>
  <si>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</si>
  <si>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</si>
  <si>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</si>
  <si>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</si>
  <si>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</si>
  <si>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</si>
  <si>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</si>
  <si>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</si>
  <si>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</si>
  <si>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</si>
  <si>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</si>
  <si>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</si>
  <si>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</si>
  <si>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</si>
  <si>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</si>
  <si>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</si>
  <si>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</si>
  <si>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</si>
  <si>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</si>
  <si>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</si>
  <si>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</si>
  <si>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</si>
  <si>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</si>
  <si>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</si>
  <si>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</si>
  <si>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</si>
  <si>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</si>
  <si>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</si>
  <si>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</si>
  <si>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</si>
  <si>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</si>
  <si>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</si>
  <si>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</si>
  <si>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</si>
  <si>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</si>
  <si>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</si>
  <si>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</si>
  <si>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</si>
  <si>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</si>
  <si>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</si>
  <si>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</si>
  <si>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</si>
  <si>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</si>
  <si>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</si>
  <si>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</si>
  <si>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</si>
  <si>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</si>
  <si>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</si>
  <si>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</si>
  <si>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</si>
  <si>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</si>
  <si>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</si>
  <si>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</si>
  <si>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</si>
  <si>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</si>
  <si>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</si>
  <si>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</si>
  <si>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</si>
  <si>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</si>
  <si>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</si>
  <si>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</si>
  <si>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</si>
  <si>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</si>
  <si>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</si>
  <si>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</si>
  <si>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</si>
  <si>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</si>
  <si>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</si>
  <si>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</si>
  <si>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</si>
  <si>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</si>
  <si>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</si>
  <si>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</si>
  <si>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</si>
  <si>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</si>
  <si>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</si>
  <si>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</si>
  <si>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</si>
  <si>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</si>
  <si>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</si>
  <si>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</si>
  <si>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</si>
  <si>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</si>
  <si>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</si>
  <si>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</si>
  <si>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</si>
  <si>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</si>
  <si>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</si>
  <si>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</si>
  <si>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</si>
  <si>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</si>
  <si>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</si>
  <si>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</si>
  <si>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</si>
  <si>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</si>
  <si>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</si>
  <si>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</si>
  <si>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</si>
  <si>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</si>
  <si>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</si>
  <si>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</si>
  <si>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</si>
  <si>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</si>
  <si>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</si>
  <si>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</si>
  <si>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</si>
  <si>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</si>
  <si>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</si>
  <si>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</si>
  <si>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</si>
  <si>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</si>
  <si>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</si>
  <si>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</si>
  <si>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</si>
  <si>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</si>
  <si>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</si>
  <si>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</si>
  <si>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</si>
  <si>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</si>
  <si>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</si>
  <si>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</si>
  <si>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</si>
  <si>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</si>
  <si>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</si>
  <si>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</si>
  <si>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</si>
  <si>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</si>
  <si>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</si>
  <si>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</si>
  <si>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</si>
  <si>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</si>
  <si>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</si>
  <si>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</si>
  <si>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</si>
  <si>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</si>
  <si>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</si>
  <si>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</si>
  <si>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</si>
  <si>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</si>
  <si>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</si>
  <si>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</si>
  <si>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</si>
  <si>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</si>
  <si>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</si>
  <si>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</si>
  <si>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</si>
  <si>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</si>
  <si>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</si>
  <si>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</si>
  <si>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</si>
  <si>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</si>
  <si>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</si>
  <si>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</si>
  <si>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</si>
  <si>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</si>
  <si>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</si>
  <si>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</si>
  <si>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</si>
  <si>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</si>
  <si>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</si>
  <si>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</si>
  <si>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</si>
  <si>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</si>
  <si>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</si>
  <si>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</si>
  <si>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</si>
  <si>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</si>
  <si>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</si>
  <si>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</si>
  <si>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</si>
  <si>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</si>
  <si>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</si>
  <si>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</si>
  <si>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</si>
  <si>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</si>
  <si>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</si>
  <si>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</si>
  <si>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</si>
  <si>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</si>
  <si>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</si>
  <si>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</si>
  <si>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</si>
  <si>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</si>
  <si>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</si>
  <si>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</si>
  <si>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</si>
  <si>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</si>
  <si>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</si>
  <si>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</si>
  <si>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</si>
  <si>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</si>
  <si>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</si>
  <si>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</si>
  <si>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</si>
  <si>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</si>
  <si>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</si>
  <si>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</si>
  <si>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</si>
  <si>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</si>
  <si>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</si>
  <si>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</si>
  <si>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</si>
  <si>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</si>
  <si>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</si>
  <si>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</si>
  <si>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</si>
  <si>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</si>
  <si>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</si>
  <si>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</si>
  <si>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</si>
  <si>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</si>
  <si>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</si>
  <si>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</si>
  <si>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</si>
  <si>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</si>
  <si>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</si>
  <si>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</si>
  <si>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</si>
  <si>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</si>
  <si>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</si>
  <si>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</si>
  <si>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</si>
  <si>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</si>
  <si>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</si>
  <si>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</si>
  <si>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</si>
  <si>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</si>
  <si>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</si>
  <si>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</si>
  <si>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</si>
  <si>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</si>
  <si>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</si>
  <si>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</si>
  <si>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</si>
  <si>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</si>
  <si>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</si>
  <si>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</si>
  <si>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</si>
  <si>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</si>
  <si>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</si>
  <si>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</si>
  <si>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</si>
  <si>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</si>
  <si>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</si>
  <si>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</si>
  <si>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</si>
  <si>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</si>
  <si>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</si>
  <si>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</si>
  <si>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</si>
  <si>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</si>
  <si>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</si>
  <si>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</si>
  <si>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</si>
  <si>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</si>
  <si>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</si>
  <si>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</si>
  <si>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</si>
  <si>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</si>
  <si>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</si>
  <si>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</si>
  <si>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</si>
  <si>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</si>
  <si>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</si>
  <si>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</si>
  <si>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</si>
  <si>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</si>
  <si>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</si>
  <si>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</si>
  <si>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</si>
  <si>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</si>
  <si>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</si>
  <si>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</si>
  <si>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</si>
  <si>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</si>
  <si>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</si>
  <si>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</si>
  <si>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</si>
  <si>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</si>
  <si>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</si>
  <si>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</si>
  <si>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</si>
  <si>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</si>
  <si>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</si>
  <si>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</si>
  <si>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</si>
  <si>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</si>
  <si>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</si>
  <si>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</si>
  <si>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</si>
  <si>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</si>
  <si>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</si>
  <si>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</si>
  <si>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</si>
  <si>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</si>
  <si>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</si>
  <si>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</si>
  <si>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</si>
  <si>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</si>
  <si>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</si>
  <si>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</si>
  <si>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</si>
  <si>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</si>
  <si>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</si>
  <si>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</si>
  <si>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</si>
  <si>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</si>
  <si>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</si>
  <si>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</si>
  <si>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</si>
  <si>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</si>
  <si>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</si>
  <si>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</si>
  <si>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</si>
  <si>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</si>
  <si>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</si>
  <si>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</si>
  <si>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</si>
  <si>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</si>
  <si>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</si>
  <si>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</si>
  <si>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</si>
  <si>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</si>
  <si>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</si>
  <si>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</si>
  <si>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</si>
  <si>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</si>
  <si>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</si>
  <si>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</si>
  <si>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</si>
  <si>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</si>
  <si>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</si>
  <si>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</si>
  <si>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</si>
  <si>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</si>
  <si>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</si>
  <si>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</si>
  <si>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</si>
  <si>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</si>
  <si>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</si>
  <si>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</si>
  <si>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</si>
  <si>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</si>
  <si>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</si>
  <si>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</si>
  <si>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</si>
  <si>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</si>
  <si>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</si>
  <si>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</si>
  <si>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</si>
  <si>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</si>
  <si>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</si>
  <si>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</si>
  <si>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</si>
  <si>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</si>
  <si>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</si>
  <si>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</si>
  <si>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</si>
  <si>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</si>
  <si>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</si>
  <si>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</si>
  <si>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</si>
  <si>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</si>
  <si>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</si>
  <si>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</si>
  <si>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</si>
  <si>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</si>
  <si>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</si>
  <si>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</si>
  <si>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</si>
  <si>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</si>
  <si>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</si>
  <si>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</si>
  <si>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</si>
  <si>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</si>
  <si>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</si>
  <si>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</si>
  <si>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</si>
  <si>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</si>
  <si>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</si>
  <si>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</si>
  <si>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</si>
  <si>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</si>
  <si>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</si>
  <si>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</si>
  <si>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</si>
  <si>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</si>
  <si>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</si>
  <si>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</si>
  <si>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</si>
  <si>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</si>
  <si>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</si>
  <si>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</si>
  <si>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</si>
  <si>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</si>
  <si>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</si>
  <si>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</si>
  <si>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</si>
  <si>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</si>
  <si>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</si>
  <si>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</si>
  <si>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</si>
  <si>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</si>
  <si>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</si>
  <si>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</si>
  <si>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</si>
  <si>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</si>
  <si>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</si>
  <si>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</si>
  <si>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</si>
  <si>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</si>
  <si>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</si>
  <si>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</si>
  <si>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</si>
  <si>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</si>
  <si>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</si>
  <si>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</si>
  <si>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</si>
  <si>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</si>
  <si>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</si>
  <si>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</si>
  <si>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</si>
  <si>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</si>
  <si>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</si>
  <si>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</si>
  <si>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</si>
  <si>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</si>
  <si>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</si>
  <si>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</si>
  <si>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</si>
  <si>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</si>
  <si>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</si>
  <si>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</si>
  <si>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</si>
  <si>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</si>
  <si>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</si>
  <si>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</si>
  <si>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</si>
  <si>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</si>
  <si>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</si>
  <si>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</si>
  <si>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</si>
  <si>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</si>
  <si>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</si>
  <si>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</si>
  <si>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</si>
  <si>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</si>
  <si>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</si>
  <si>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</si>
  <si>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</si>
  <si>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</si>
  <si>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</si>
  <si>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</si>
  <si>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</si>
  <si>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</si>
  <si>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</si>
  <si>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</si>
  <si>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</si>
  <si>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</si>
  <si>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</si>
  <si>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</si>
  <si>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</si>
  <si>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</si>
  <si>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</si>
  <si>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</si>
  <si>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</si>
  <si>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</si>
  <si>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</si>
  <si>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</si>
  <si>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</si>
  <si>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</si>
  <si>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</si>
  <si>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</si>
  <si>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</si>
  <si>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</si>
  <si>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</si>
  <si>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</si>
  <si>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</si>
  <si>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</si>
  <si>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</si>
  <si>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</si>
  <si>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</si>
  <si>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</si>
  <si>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</si>
  <si>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</si>
  <si>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</si>
  <si>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</si>
  <si>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</si>
  <si>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</si>
  <si>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</si>
  <si>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</si>
  <si>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</si>
  <si>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</si>
  <si>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</si>
  <si>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</si>
  <si>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</si>
  <si>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</si>
  <si>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</si>
  <si>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</si>
  <si>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</si>
  <si>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</si>
  <si>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</si>
  <si>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</si>
  <si>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</si>
  <si>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</si>
  <si>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</si>
  <si>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</si>
  <si>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</si>
  <si>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</si>
  <si>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</si>
  <si>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</si>
  <si>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</si>
  <si>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</si>
  <si>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</si>
  <si>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</si>
  <si>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</si>
  <si>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</si>
  <si>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</si>
  <si>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</si>
  <si>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</si>
  <si>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</si>
  <si>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</si>
  <si>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</si>
  <si>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</si>
  <si>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</si>
  <si>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</si>
  <si>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</si>
  <si>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</si>
  <si>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</si>
  <si>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</si>
  <si>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</si>
  <si>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</si>
  <si>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</si>
  <si>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</si>
  <si>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</si>
  <si>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</si>
  <si>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</si>
  <si>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</si>
  <si>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</si>
  <si>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</si>
  <si>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</si>
  <si>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</si>
  <si>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</si>
  <si>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</si>
  <si>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</si>
  <si>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</si>
  <si>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</si>
  <si>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</si>
  <si>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</si>
  <si>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</si>
  <si>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</si>
  <si>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</si>
  <si>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</si>
  <si>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</si>
  <si>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</si>
  <si>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</si>
  <si>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</si>
  <si>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</si>
  <si>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</si>
  <si>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</si>
  <si>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</si>
  <si>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</si>
  <si>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</si>
  <si>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</si>
  <si>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</si>
  <si>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</si>
  <si>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</si>
  <si>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</si>
  <si>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</si>
  <si>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</si>
  <si>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</si>
  <si>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</si>
  <si>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</si>
  <si>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</si>
  <si>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</si>
  <si>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</si>
  <si>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</si>
  <si>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</si>
  <si>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</si>
  <si>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</si>
  <si>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</si>
  <si>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</si>
  <si>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</si>
  <si>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</si>
  <si>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</si>
  <si>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</si>
  <si>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</si>
  <si>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</si>
  <si>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</si>
  <si>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</si>
  <si>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</si>
  <si>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</si>
  <si>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</si>
  <si>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</si>
  <si>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</si>
  <si>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</si>
  <si>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</si>
  <si>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</si>
  <si>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</si>
  <si>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</si>
  <si>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</si>
  <si>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</si>
  <si>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</si>
  <si>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</si>
  <si>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</si>
  <si>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</si>
  <si>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</si>
  <si>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</si>
  <si>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</si>
  <si>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</si>
  <si>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</si>
  <si>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</si>
  <si>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</si>
  <si>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</si>
  <si>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</si>
  <si>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</si>
  <si>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</si>
  <si>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</si>
  <si>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</si>
  <si>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</si>
  <si>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</si>
  <si>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</si>
  <si>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</si>
  <si>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</si>
  <si>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</si>
  <si>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</si>
  <si>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</si>
  <si>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</si>
  <si>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</si>
  <si>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</si>
  <si>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</si>
  <si>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</si>
  <si>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</si>
  <si>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</si>
  <si>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</si>
  <si>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</si>
  <si>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</si>
  <si>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</si>
  <si>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</si>
  <si>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</si>
  <si>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</si>
  <si>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</si>
  <si>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</si>
  <si>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</si>
  <si>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</si>
  <si>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</si>
  <si>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</si>
  <si>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</si>
  <si>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</si>
  <si>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</si>
  <si>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</si>
  <si>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</si>
  <si>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</si>
  <si>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</si>
  <si>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</si>
  <si>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</si>
  <si>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</si>
  <si>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</si>
  <si>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</si>
  <si>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</si>
  <si>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</si>
  <si>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</si>
  <si>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</si>
  <si>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</si>
  <si>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</si>
  <si>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</si>
  <si>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</si>
  <si>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</si>
  <si>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</si>
  <si>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</si>
  <si>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</si>
  <si>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</si>
  <si>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</si>
  <si>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</si>
  <si>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</si>
  <si>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</si>
  <si>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</si>
  <si>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</si>
  <si>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</si>
  <si>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</si>
  <si>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</si>
  <si>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</si>
  <si>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</si>
  <si>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</si>
  <si>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</si>
  <si>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</si>
  <si>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</si>
  <si>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</si>
  <si>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</si>
  <si>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</si>
  <si>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</si>
  <si>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</si>
  <si>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</si>
  <si>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</si>
  <si>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</si>
  <si>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</si>
  <si>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</si>
  <si>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</si>
  <si>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</si>
  <si>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</si>
  <si>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</si>
  <si>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</si>
  <si>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</si>
  <si>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</si>
  <si>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</si>
  <si>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</si>
  <si>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</si>
  <si>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</si>
  <si>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</si>
  <si>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</si>
  <si>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</si>
  <si>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</si>
  <si>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</si>
  <si>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</si>
  <si>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</si>
  <si>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</si>
  <si>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</si>
  <si>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</si>
  <si>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</si>
  <si>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</si>
  <si>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</si>
  <si>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</si>
  <si>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</si>
  <si>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</si>
  <si>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</si>
  <si>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</si>
  <si>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</si>
  <si>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</si>
  <si>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</si>
  <si>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</si>
  <si>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</si>
  <si>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</si>
  <si>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</si>
  <si>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</si>
  <si>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</si>
  <si>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</si>
  <si>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</si>
  <si>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</si>
  <si>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</si>
  <si>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</si>
  <si>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</si>
  <si>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</si>
  <si>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</si>
  <si>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</si>
  <si>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</si>
  <si>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</si>
  <si>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</si>
  <si>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</si>
  <si>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</si>
  <si>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</si>
  <si>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</si>
  <si>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</si>
  <si>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</si>
  <si>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</si>
  <si>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</si>
  <si>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</si>
  <si>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</si>
  <si>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</si>
  <si>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</si>
  <si>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</si>
  <si>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</si>
  <si>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</si>
  <si>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</si>
  <si>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</si>
  <si>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</si>
  <si>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</si>
  <si>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</si>
  <si>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</si>
  <si>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</si>
  <si>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</si>
  <si>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</si>
  <si>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</si>
  <si>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</si>
  <si>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</si>
  <si>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</si>
  <si>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</si>
  <si>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</si>
  <si>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</si>
  <si>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</si>
  <si>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</si>
  <si>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</si>
  <si>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</si>
  <si>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</si>
  <si>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</si>
  <si>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</si>
  <si>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</si>
  <si>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</si>
  <si>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</si>
  <si>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</si>
  <si>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</si>
  <si>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</si>
  <si>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</si>
  <si>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</si>
  <si>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</si>
  <si>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</si>
  <si>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</si>
  <si>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</si>
  <si>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</si>
  <si>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</si>
  <si>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</si>
  <si>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</si>
  <si>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</si>
  <si>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</si>
  <si>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</si>
  <si>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</si>
  <si>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</si>
  <si>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</si>
  <si>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</si>
  <si>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</si>
  <si>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</si>
  <si>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</si>
  <si>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</si>
  <si>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</si>
  <si>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</si>
  <si>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</si>
  <si>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</si>
  <si>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</si>
  <si>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</si>
  <si>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</si>
  <si>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</si>
  <si>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</si>
  <si>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</si>
  <si>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</si>
  <si>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</si>
  <si>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</si>
  <si>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</si>
  <si>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</si>
  <si>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</si>
  <si>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</si>
  <si>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</si>
  <si>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</si>
  <si>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</si>
  <si>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</si>
  <si>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</si>
  <si>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</si>
  <si>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</si>
  <si>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</si>
  <si>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</si>
  <si>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</si>
  <si>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</si>
  <si>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</si>
  <si>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</si>
  <si>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</si>
  <si>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</si>
  <si>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</si>
  <si>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</si>
  <si>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</si>
  <si>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</si>
  <si>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</si>
  <si>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</si>
  <si>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</si>
  <si>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</si>
  <si>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</si>
  <si>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</si>
  <si>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</si>
  <si>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</si>
  <si>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</si>
  <si>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</si>
  <si>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</si>
  <si>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</si>
  <si>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</si>
  <si>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</si>
  <si>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</si>
  <si>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</si>
  <si>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</si>
  <si>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</si>
  <si>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</si>
  <si>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</si>
  <si>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</si>
  <si>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</si>
  <si>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</si>
  <si>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</si>
  <si>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</si>
  <si>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</si>
  <si>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</si>
  <si>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</si>
  <si>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</si>
  <si>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</si>
  <si>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</si>
  <si>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</si>
  <si>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</si>
  <si>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</si>
  <si>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</si>
  <si>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</si>
  <si>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</si>
  <si>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</si>
  <si>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</si>
  <si>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</si>
  <si>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</si>
  <si>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</si>
  <si>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</si>
  <si>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</si>
  <si>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</si>
  <si>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</si>
  <si>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</si>
  <si>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</si>
  <si>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</si>
  <si>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</si>
  <si>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</si>
  <si>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</si>
  <si>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</si>
  <si>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</si>
  <si>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</si>
  <si>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</si>
  <si>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</si>
  <si>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</si>
  <si>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</si>
  <si>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</si>
  <si>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</si>
  <si>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</si>
  <si>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</si>
  <si>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</si>
  <si>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</si>
  <si>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</si>
  <si>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</si>
  <si>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</si>
  <si>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</si>
  <si>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</si>
  <si>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</si>
  <si>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</si>
  <si>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</si>
  <si>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</si>
  <si>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</si>
  <si>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</si>
  <si>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</si>
  <si>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</si>
  <si>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</si>
  <si>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</si>
  <si>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</si>
  <si>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</si>
  <si>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</si>
  <si>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</si>
  <si>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</si>
  <si>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</si>
  <si>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</si>
  <si>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</si>
  <si>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</si>
  <si>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</si>
  <si>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</si>
  <si>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</si>
  <si>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</si>
  <si>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</si>
  <si>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</si>
  <si>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</si>
  <si>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</si>
  <si>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</si>
  <si>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</si>
  <si>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</si>
  <si>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</si>
  <si>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</si>
  <si>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</si>
  <si>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</si>
  <si>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</si>
  <si>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</si>
  <si>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</si>
  <si>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</si>
  <si>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</si>
  <si>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</si>
  <si>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</si>
  <si>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</si>
  <si>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</si>
  <si>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</si>
  <si>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</si>
  <si>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</si>
  <si>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</si>
  <si>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</si>
  <si>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</si>
  <si>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</si>
  <si>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</si>
  <si>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</si>
  <si>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</si>
  <si>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</si>
  <si>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</si>
  <si>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</si>
  <si>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</si>
  <si>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</si>
  <si>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</si>
  <si>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</si>
  <si>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</si>
  <si>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</si>
  <si>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</si>
  <si>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</si>
  <si>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</si>
  <si>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</si>
  <si>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</si>
  <si>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</si>
  <si>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</si>
  <si>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</si>
  <si>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</si>
  <si>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</si>
  <si>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</si>
  <si>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</si>
  <si>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</si>
  <si>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</si>
  <si>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</si>
  <si>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</si>
  <si>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</si>
  <si>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</si>
  <si>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</si>
  <si>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</si>
  <si>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</si>
  <si>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</si>
  <si>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</si>
  <si>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</si>
  <si>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</si>
  <si>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</si>
  <si>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</si>
  <si>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</si>
  <si>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</si>
  <si>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</si>
  <si>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</si>
  <si>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</si>
  <si>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</si>
  <si>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</si>
  <si>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</si>
  <si>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</si>
  <si>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</si>
  <si>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</si>
  <si>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</si>
  <si>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</si>
  <si>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</si>
  <si>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</si>
  <si>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</si>
  <si>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</si>
  <si>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</si>
  <si>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</si>
  <si>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</si>
  <si>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</si>
  <si>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</si>
  <si>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</si>
  <si>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</si>
  <si>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</si>
  <si>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</si>
  <si>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</si>
  <si>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</si>
  <si>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</si>
  <si>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</si>
  <si>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</si>
  <si>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</si>
  <si>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</si>
  <si>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</si>
  <si>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</si>
  <si>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</si>
  <si>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</si>
  <si>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</si>
  <si>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</si>
  <si>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</si>
  <si>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</si>
  <si>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</si>
  <si>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</si>
  <si>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</si>
  <si>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</si>
  <si>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</si>
  <si>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</si>
  <si>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</si>
  <si>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</si>
  <si>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</si>
  <si>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</si>
  <si>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</si>
  <si>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</si>
  <si>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</si>
  <si>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</si>
  <si>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</si>
  <si>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</si>
  <si>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</si>
  <si>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</si>
  <si>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</si>
  <si>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</si>
  <si>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</si>
  <si>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</si>
  <si>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</si>
  <si>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</si>
  <si>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</si>
  <si>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</si>
  <si>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</si>
  <si>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</si>
  <si>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</si>
  <si>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</si>
  <si>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</si>
  <si>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</si>
  <si>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</si>
  <si>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</si>
  <si>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</si>
  <si>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</si>
  <si>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</si>
  <si>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</si>
  <si>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</si>
  <si>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</si>
  <si>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</si>
  <si>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</si>
  <si>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</si>
  <si>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</si>
  <si>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</si>
  <si>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</si>
  <si>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</si>
  <si>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</si>
  <si>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</si>
  <si>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</si>
  <si>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</si>
  <si>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</si>
  <si>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</si>
  <si>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</si>
  <si>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</si>
  <si>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</si>
  <si>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</si>
  <si>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</si>
  <si>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</si>
  <si>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</si>
  <si>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</si>
  <si>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</si>
  <si>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</si>
  <si>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</si>
  <si>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</si>
  <si>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</si>
  <si>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</si>
  <si>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</si>
  <si>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</si>
  <si>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</si>
  <si>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</si>
  <si>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</si>
  <si>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</si>
  <si>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</si>
  <si>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</si>
  <si>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</si>
  <si>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</si>
  <si>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</si>
  <si>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</si>
  <si>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</si>
  <si>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</si>
  <si>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</si>
  <si>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</si>
  <si>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</si>
  <si>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</si>
  <si>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</si>
  <si>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</si>
  <si>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</si>
  <si>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</si>
  <si>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</si>
  <si>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</si>
  <si>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</si>
  <si>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</si>
  <si>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</si>
  <si>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</si>
  <si>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</si>
  <si>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</si>
  <si>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</si>
  <si>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</si>
  <si>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</si>
  <si>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</si>
  <si>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</si>
  <si>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</si>
  <si>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</si>
  <si>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</si>
  <si>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</si>
  <si>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</si>
  <si>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</si>
  <si>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</si>
  <si>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</si>
  <si>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</si>
  <si>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</si>
  <si>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</si>
  <si>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</si>
  <si>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</si>
  <si>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</si>
  <si>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</si>
  <si>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</si>
  <si>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</si>
  <si>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</si>
  <si>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</si>
  <si>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</si>
  <si>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</si>
  <si>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</si>
  <si>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</si>
  <si>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</si>
  <si>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</si>
  <si>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</si>
  <si>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</si>
  <si>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</si>
  <si>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</si>
  <si>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</si>
  <si>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</si>
  <si>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</si>
  <si>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</si>
  <si>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</si>
  <si>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</si>
  <si>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</si>
  <si>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</si>
  <si>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</si>
  <si>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</si>
  <si>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</si>
  <si>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</si>
  <si>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</si>
  <si>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</si>
  <si>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</si>
  <si>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</si>
  <si>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</si>
  <si>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</si>
  <si>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</si>
  <si>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</si>
  <si>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</si>
  <si>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</si>
  <si>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</si>
  <si>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</si>
  <si>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</si>
  <si>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</si>
  <si>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</si>
  <si>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</si>
  <si>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</si>
  <si>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</si>
  <si>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</si>
  <si>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</si>
  <si>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</si>
  <si>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</si>
  <si>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</si>
  <si>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</si>
  <si>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</si>
  <si>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</si>
  <si>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</si>
  <si>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</si>
  <si>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</si>
  <si>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</si>
  <si>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</si>
  <si>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</si>
  <si>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</si>
  <si>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</si>
  <si>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</si>
  <si>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</si>
  <si>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</si>
  <si>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</si>
  <si>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</si>
  <si>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</si>
  <si>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</si>
  <si>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</si>
  <si>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</si>
  <si>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</si>
  <si>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</si>
  <si>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</si>
  <si>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</si>
  <si>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</si>
  <si>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</si>
  <si>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</si>
  <si>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</si>
  <si>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</si>
  <si>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</si>
  <si>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</si>
  <si>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</si>
  <si>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</si>
  <si>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</si>
  <si>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</si>
  <si>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</si>
  <si>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</si>
  <si>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</si>
  <si>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</si>
  <si>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</si>
  <si>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</si>
  <si>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</si>
  <si>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</si>
  <si>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</si>
  <si>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</si>
  <si>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</si>
  <si>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</si>
  <si>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</si>
  <si>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</si>
  <si>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</si>
  <si>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</si>
  <si>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</si>
  <si>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</si>
  <si>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</si>
  <si>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</si>
  <si>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</si>
  <si>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</si>
  <si>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</si>
  <si>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</si>
  <si>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</si>
  <si>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</si>
  <si>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</si>
  <si>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</si>
  <si>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</si>
  <si>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</si>
  <si>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</si>
  <si>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</si>
  <si>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</si>
  <si>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</si>
  <si>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</si>
  <si>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</si>
  <si>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</si>
  <si>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</si>
  <si>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</si>
  <si>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</si>
  <si>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</si>
  <si>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</si>
  <si>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</si>
  <si>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</si>
  <si>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</si>
  <si>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</si>
  <si>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</si>
  <si>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</si>
  <si>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</si>
  <si>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</si>
  <si>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</si>
  <si>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</si>
  <si>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</si>
  <si>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</si>
  <si>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</si>
  <si>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</si>
  <si>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</si>
  <si>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</si>
  <si>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</si>
  <si>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</si>
  <si>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</si>
  <si>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</si>
  <si>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</si>
  <si>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</si>
  <si>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</si>
  <si>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</si>
  <si>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</si>
  <si>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</si>
  <si>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</si>
  <si>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</si>
  <si>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</si>
  <si>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</si>
  <si>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</si>
  <si>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</si>
  <si>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</si>
  <si>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</si>
  <si>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</si>
  <si>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</si>
  <si>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</si>
  <si>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</si>
  <si>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</si>
  <si>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</si>
  <si>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</si>
  <si>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</si>
  <si>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</si>
  <si>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</si>
  <si>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</si>
  <si>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</si>
  <si>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</si>
  <si>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</si>
  <si>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</si>
  <si>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</si>
  <si>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</si>
  <si>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</si>
  <si>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</si>
  <si>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</si>
  <si>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</si>
  <si>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</si>
  <si>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</si>
  <si>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</si>
  <si>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</si>
  <si>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</si>
  <si>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</si>
  <si>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</si>
  <si>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</si>
  <si>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</si>
  <si>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</si>
  <si>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</si>
  <si>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</si>
  <si>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</si>
  <si>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</si>
  <si>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</si>
  <si>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</si>
  <si>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</si>
  <si>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</si>
  <si>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</si>
  <si>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</si>
  <si>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</si>
  <si>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</si>
  <si>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</si>
  <si>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</si>
  <si>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</si>
  <si>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</si>
  <si>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</si>
  <si>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</si>
  <si>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</si>
  <si>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</si>
  <si>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</si>
  <si>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</si>
  <si>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</si>
  <si>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</si>
  <si>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</si>
  <si>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</si>
  <si>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</si>
  <si>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</si>
  <si>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</si>
  <si>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</si>
  <si>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</si>
  <si>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</si>
  <si>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</si>
  <si>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</si>
  <si>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</si>
  <si>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</si>
  <si>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</si>
  <si>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</si>
  <si>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</si>
  <si>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</si>
  <si>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</si>
  <si>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</si>
  <si>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</si>
  <si>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</si>
  <si>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</si>
  <si>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</si>
  <si>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</si>
  <si>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</si>
  <si>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</si>
  <si>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</si>
  <si>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</si>
  <si>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</si>
  <si>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</si>
  <si>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</si>
  <si>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</si>
  <si>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</si>
  <si>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</si>
  <si>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</si>
  <si>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</si>
  <si>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</si>
  <si>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</si>
  <si>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</si>
  <si>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</si>
  <si>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</si>
  <si>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</si>
  <si>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</si>
  <si>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</si>
  <si>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</si>
  <si>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</si>
  <si>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</si>
  <si>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</si>
  <si>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</si>
  <si>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</si>
  <si>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</si>
  <si>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</si>
  <si>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</si>
  <si>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</si>
  <si>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</si>
  <si>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</si>
  <si>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</si>
  <si>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</si>
  <si>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</si>
  <si>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</si>
  <si>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</si>
  <si>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</si>
  <si>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</si>
  <si>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</si>
  <si>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</si>
  <si>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</si>
  <si>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</si>
  <si>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</si>
  <si>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</si>
  <si>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</si>
  <si>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</si>
  <si>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</si>
  <si>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</si>
  <si>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</si>
  <si>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</si>
  <si>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</si>
  <si>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</si>
  <si>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</si>
  <si>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</si>
  <si>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</si>
  <si>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</si>
  <si>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</si>
  <si>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</si>
  <si>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</si>
  <si>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</si>
  <si>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</si>
  <si>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</si>
  <si>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</si>
  <si>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</si>
  <si>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</si>
  <si>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</si>
  <si>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</si>
  <si>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</si>
  <si>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</si>
  <si>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</si>
  <si>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</si>
  <si>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</si>
  <si>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</si>
  <si>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</si>
  <si>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</si>
  <si>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</si>
  <si>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</si>
  <si>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</si>
  <si>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</si>
  <si>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</si>
  <si>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</si>
  <si>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</si>
  <si>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</si>
  <si>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</si>
  <si>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</si>
  <si>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</si>
  <si>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</si>
  <si>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</si>
  <si>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</si>
  <si>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</si>
  <si>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</si>
  <si>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</si>
  <si>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</si>
  <si>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</si>
  <si>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</si>
  <si>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</si>
  <si>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</si>
  <si>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</si>
  <si>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</si>
  <si>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</si>
  <si>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</si>
  <si>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</si>
  <si>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</si>
  <si>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</si>
  <si>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</si>
  <si>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</si>
  <si>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</si>
  <si>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</si>
  <si>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</si>
  <si>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</si>
  <si>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</si>
  <si>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</si>
  <si>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</si>
  <si>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</si>
  <si>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</si>
  <si>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</si>
  <si>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</si>
  <si>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</si>
  <si>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</si>
  <si>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</si>
  <si>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</si>
  <si>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</si>
  <si>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</si>
  <si>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</si>
  <si>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</si>
  <si>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</si>
  <si>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</si>
  <si>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</si>
  <si>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</si>
  <si>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</si>
  <si>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</si>
  <si>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</si>
  <si>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</si>
  <si>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</si>
  <si>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</si>
  <si>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</si>
  <si>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</si>
  <si>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</si>
  <si>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</si>
  <si>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</si>
  <si>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</si>
  <si>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</si>
  <si>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</si>
  <si>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</si>
  <si>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</si>
  <si>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</si>
  <si>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</si>
  <si>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</si>
  <si>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</si>
  <si>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</si>
  <si>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</si>
  <si>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</si>
  <si>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</si>
  <si>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</si>
  <si>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</si>
  <si>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</si>
  <si>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</si>
  <si>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</si>
  <si>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</si>
  <si>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</si>
  <si>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</si>
  <si>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</si>
  <si>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</si>
  <si>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</si>
  <si>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</si>
  <si>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</si>
  <si>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</si>
  <si>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</si>
  <si>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</si>
  <si>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</si>
  <si>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</si>
  <si>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</si>
  <si>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</si>
  <si>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</si>
  <si>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</si>
  <si>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</si>
  <si>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</si>
  <si>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</si>
  <si>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</si>
  <si>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</si>
  <si>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</si>
  <si>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</si>
  <si>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</si>
  <si>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</si>
  <si>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</si>
  <si>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</si>
  <si>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</si>
  <si>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</si>
  <si>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</si>
  <si>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</si>
  <si>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</si>
  <si>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</si>
  <si>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</si>
  <si>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</si>
  <si>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</si>
  <si>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</si>
  <si>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</si>
  <si>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</si>
  <si>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</si>
  <si>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</si>
  <si>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</si>
  <si>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</si>
  <si>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</si>
  <si>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</si>
  <si>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</si>
  <si>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</si>
  <si>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</si>
  <si>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</si>
  <si>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</si>
  <si>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</si>
  <si>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</si>
  <si>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</si>
  <si>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</si>
  <si>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</si>
  <si>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</si>
  <si>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</si>
  <si>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</si>
  <si>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</si>
  <si>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</si>
  <si>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</si>
  <si>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</si>
  <si>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</si>
  <si>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</si>
  <si>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</si>
  <si>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</si>
  <si>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</si>
  <si>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</si>
  <si>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</si>
  <si>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</si>
  <si>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</si>
  <si>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</si>
  <si>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</si>
  <si>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</si>
  <si>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</si>
  <si>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</si>
  <si>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</si>
  <si>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</si>
  <si>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</si>
  <si>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</si>
  <si>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</si>
  <si>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</si>
  <si>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</si>
  <si>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</si>
  <si>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</si>
  <si>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</si>
  <si>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</si>
  <si>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</si>
  <si>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</si>
  <si>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</si>
  <si>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</si>
  <si>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</si>
  <si>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</si>
  <si>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</si>
  <si>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</si>
  <si>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</si>
  <si>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</si>
  <si>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</si>
  <si>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</si>
  <si>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</si>
  <si>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</si>
  <si>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</si>
  <si>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</si>
  <si>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</si>
  <si>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</si>
  <si>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</si>
  <si>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</si>
  <si>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</si>
  <si>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</si>
  <si>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</si>
  <si>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</si>
  <si>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</si>
  <si>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</si>
  <si>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</si>
  <si>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</si>
  <si>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</si>
  <si>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</si>
  <si>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</si>
  <si>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</si>
  <si>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</si>
  <si>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</si>
  <si>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</si>
  <si>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</si>
  <si>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</si>
  <si>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</si>
  <si>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</si>
  <si>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</si>
  <si>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</si>
  <si>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</si>
  <si>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</si>
  <si>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</si>
  <si>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</si>
  <si>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</si>
  <si>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</si>
  <si>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</si>
  <si>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</si>
  <si>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</si>
  <si>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</si>
  <si>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</si>
  <si>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</si>
  <si>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</si>
  <si>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</si>
  <si>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</si>
  <si>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</si>
  <si>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</si>
  <si>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</si>
  <si>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</si>
  <si>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</si>
  <si>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</si>
  <si>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</si>
  <si>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</si>
  <si>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</si>
  <si>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</si>
  <si>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</si>
  <si>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</si>
  <si>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</si>
  <si>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</si>
  <si>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</si>
  <si>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</si>
  <si>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</si>
  <si>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</si>
  <si>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</si>
  <si>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</si>
  <si>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</si>
  <si>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</si>
  <si>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</si>
  <si>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</si>
  <si>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</si>
  <si>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</si>
  <si>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</si>
  <si>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</si>
  <si>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</si>
  <si>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</si>
  <si>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</si>
  <si>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</si>
  <si>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</si>
  <si>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</si>
  <si>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</si>
  <si>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</si>
  <si>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</si>
  <si>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</si>
  <si>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</si>
  <si>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</si>
  <si>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</si>
  <si>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</si>
  <si>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</si>
  <si>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</si>
  <si>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</si>
  <si>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</si>
  <si>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</si>
  <si>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</si>
  <si>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</si>
  <si>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</si>
  <si>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</si>
  <si>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</si>
  <si>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</si>
  <si>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</si>
  <si>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</si>
  <si>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</si>
  <si>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</si>
  <si>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</si>
  <si>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</si>
  <si>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</si>
  <si>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</si>
  <si>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</si>
  <si>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</si>
  <si>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</si>
  <si>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</si>
  <si>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</si>
  <si>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</si>
  <si>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</si>
  <si>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</si>
  <si>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</si>
  <si>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</si>
  <si>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</si>
  <si>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</si>
  <si>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</si>
  <si>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</si>
  <si>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</si>
  <si>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</si>
  <si>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</si>
  <si>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</si>
  <si>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</si>
  <si>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</si>
  <si>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</si>
  <si>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</si>
  <si>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</si>
  <si>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</si>
  <si>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</si>
  <si>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</si>
  <si>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</si>
  <si>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</si>
  <si>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</si>
  <si>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</si>
  <si>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</si>
  <si>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</si>
  <si>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</si>
  <si>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</si>
  <si>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</si>
  <si>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</si>
  <si>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</si>
  <si>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</si>
  <si>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</si>
  <si>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</si>
  <si>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</si>
  <si>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</si>
  <si>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</si>
  <si>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</si>
  <si>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</si>
  <si>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</si>
  <si>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</si>
  <si>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</si>
  <si>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</si>
  <si>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</si>
  <si>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</si>
  <si>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</si>
  <si>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</si>
  <si>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</si>
  <si>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</si>
  <si>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</si>
  <si>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</si>
  <si>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</si>
  <si>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</si>
  <si>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</si>
  <si>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</si>
  <si>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</si>
  <si>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</si>
  <si>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</si>
  <si>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</si>
  <si>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</si>
  <si>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</si>
  <si>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</si>
  <si>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</si>
  <si>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</si>
  <si>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</si>
  <si>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</si>
  <si>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</si>
  <si>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</si>
  <si>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</si>
  <si>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</si>
  <si>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</si>
  <si>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</si>
  <si>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</si>
  <si>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</si>
  <si>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</si>
  <si>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</si>
  <si>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</si>
  <si>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</si>
  <si>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</si>
  <si>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</si>
  <si>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</si>
  <si>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</si>
  <si>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</si>
  <si>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</si>
  <si>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</si>
  <si>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</si>
  <si>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</si>
  <si>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</si>
  <si>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</si>
  <si>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</si>
  <si>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</si>
  <si>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</si>
  <si>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</si>
  <si>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</si>
  <si>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</si>
  <si>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</si>
  <si>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</si>
  <si>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</si>
  <si>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</si>
  <si>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</si>
  <si>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</si>
  <si>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</si>
  <si>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</si>
  <si>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</si>
  <si>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</si>
  <si>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</si>
  <si>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</si>
  <si>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</si>
  <si>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</si>
  <si>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</si>
  <si>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</si>
  <si>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</si>
  <si>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</si>
  <si>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</si>
  <si>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</si>
  <si>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</si>
  <si>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</si>
  <si>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</si>
  <si>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</si>
  <si>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</si>
  <si>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</si>
  <si>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</si>
  <si>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</si>
  <si>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</si>
  <si>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</si>
  <si>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</si>
  <si>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</si>
  <si>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</si>
  <si>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</si>
  <si>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</si>
  <si>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</si>
  <si>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</si>
  <si>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</si>
  <si>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</si>
  <si>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</si>
  <si>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</si>
  <si>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</si>
  <si>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</si>
  <si>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</si>
  <si>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</si>
  <si>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</si>
  <si>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</si>
  <si>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</si>
  <si>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</si>
  <si>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</si>
  <si>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</si>
  <si>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</si>
  <si>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</si>
  <si>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</si>
  <si>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</si>
  <si>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</si>
  <si>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</si>
  <si>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</si>
  <si>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</si>
  <si>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</si>
  <si>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</si>
  <si>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</si>
  <si>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</si>
  <si>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</si>
  <si>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</si>
  <si>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</si>
  <si>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</si>
  <si>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</si>
  <si>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</si>
  <si>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</si>
  <si>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</si>
  <si>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</si>
  <si>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</si>
  <si>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</si>
  <si>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</si>
  <si>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</si>
  <si>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</si>
  <si>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</si>
  <si>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</si>
  <si>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</si>
  <si>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</si>
  <si>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</si>
  <si>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</si>
  <si>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</si>
  <si>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</si>
  <si>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</si>
  <si>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</si>
  <si>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</si>
  <si>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</si>
  <si>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</si>
  <si>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</si>
  <si>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</si>
  <si>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</si>
  <si>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</si>
  <si>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</si>
  <si>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</si>
  <si>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</si>
  <si>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</si>
  <si>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</si>
  <si>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</si>
  <si>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</si>
  <si>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</si>
  <si>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</si>
  <si>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</si>
  <si>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</si>
  <si>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</si>
  <si>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</si>
  <si>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</si>
  <si>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</si>
  <si>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</si>
  <si>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</si>
  <si>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</si>
  <si>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</si>
  <si>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</si>
  <si>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</si>
  <si>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</si>
  <si>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</si>
  <si>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</si>
  <si>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</si>
  <si>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</si>
  <si>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</si>
  <si>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</si>
  <si>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</si>
  <si>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</si>
  <si>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</si>
  <si>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</si>
  <si>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</si>
  <si>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</si>
  <si>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</si>
  <si>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</si>
  <si>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</si>
  <si>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</si>
  <si>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</si>
  <si>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</si>
  <si>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</si>
  <si>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</si>
  <si>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</si>
  <si>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</si>
  <si>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</si>
  <si>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</si>
  <si>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</si>
  <si>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</si>
  <si>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</si>
  <si>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</si>
  <si>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</si>
  <si>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</si>
  <si>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</si>
  <si>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</si>
  <si>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</si>
  <si>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</si>
  <si>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</si>
  <si>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</si>
  <si>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</si>
  <si>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</si>
  <si>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</si>
  <si>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</si>
  <si>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</si>
  <si>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</si>
  <si>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</si>
  <si>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</si>
  <si>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</si>
  <si>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</si>
  <si>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</si>
  <si>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</si>
  <si>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</si>
  <si>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</si>
  <si>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</si>
  <si>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</si>
  <si>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</si>
  <si>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</si>
  <si>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</si>
  <si>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</si>
  <si>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</si>
  <si>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</si>
  <si>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</si>
  <si>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</si>
  <si>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</si>
  <si>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</si>
  <si>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</si>
  <si>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</si>
  <si>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</si>
  <si>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</si>
  <si>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</si>
  <si>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</si>
  <si>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</si>
  <si>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</si>
  <si>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</si>
  <si>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</si>
  <si>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</si>
  <si>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</si>
  <si>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</si>
  <si>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</si>
  <si>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</si>
  <si>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</si>
  <si>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</si>
  <si>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</si>
  <si>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</si>
  <si>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</si>
  <si>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</si>
  <si>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</si>
  <si>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</si>
  <si>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</si>
  <si>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</si>
  <si>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</si>
  <si>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</si>
  <si>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</si>
  <si>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</si>
  <si>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</si>
  <si>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</si>
  <si>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</si>
  <si>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</si>
  <si>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</si>
  <si>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</si>
  <si>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</si>
  <si>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</si>
  <si>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</si>
  <si>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</si>
  <si>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</si>
  <si>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</si>
  <si>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</si>
  <si>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</si>
  <si>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</si>
  <si>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</si>
  <si>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</si>
  <si>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</si>
  <si>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</si>
  <si>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</si>
  <si>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</si>
  <si>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</si>
  <si>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</si>
  <si>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</si>
  <si>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</si>
  <si>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</si>
  <si>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</si>
  <si>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</si>
  <si>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</si>
  <si>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</si>
  <si>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</si>
  <si>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</si>
  <si>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</si>
  <si>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</si>
  <si>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</si>
  <si>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</si>
  <si>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</si>
  <si>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</si>
  <si>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</si>
  <si>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</si>
  <si>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</si>
  <si>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</si>
  <si>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</si>
  <si>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</si>
  <si>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</si>
  <si>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</si>
  <si>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</si>
  <si>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</si>
  <si>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</si>
  <si>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</si>
  <si>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</si>
  <si>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</si>
  <si>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</si>
  <si>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</si>
  <si>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</si>
  <si>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</si>
  <si>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</si>
  <si>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</si>
  <si>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</si>
  <si>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</si>
  <si>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</si>
  <si>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</si>
  <si>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</si>
  <si>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</si>
  <si>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</si>
  <si>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</si>
  <si>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</si>
  <si>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</si>
  <si>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</si>
  <si>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</si>
  <si>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</si>
  <si>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</si>
  <si>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</si>
  <si>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</si>
  <si>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</si>
  <si>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</si>
  <si>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</si>
  <si>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</si>
  <si>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</si>
  <si>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</si>
  <si>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</si>
  <si>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</si>
  <si>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</si>
  <si>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</si>
  <si>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</si>
  <si>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</si>
  <si>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</si>
  <si>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</si>
  <si>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</si>
  <si>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</si>
  <si>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</si>
  <si>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</si>
  <si>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</si>
  <si>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</si>
  <si>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</si>
  <si>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</si>
  <si>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</si>
  <si>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</si>
  <si>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</si>
  <si>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</si>
  <si>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</si>
  <si>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</si>
  <si>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</si>
  <si>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</si>
  <si>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</si>
  <si>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</si>
  <si>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</si>
  <si>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</si>
  <si>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</si>
  <si>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</si>
  <si>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</si>
  <si>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</si>
  <si>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</si>
  <si>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</si>
  <si>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</si>
  <si>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</si>
  <si>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</si>
  <si>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</si>
  <si>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</si>
  <si>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</si>
  <si>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</si>
  <si>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</si>
  <si>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</si>
  <si>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</si>
  <si>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</si>
  <si>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</si>
  <si>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</si>
  <si>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</si>
  <si>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</si>
  <si>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</si>
  <si>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</si>
  <si>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</si>
  <si>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</si>
  <si>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</si>
  <si>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</si>
  <si>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</si>
  <si>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</si>
  <si>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</si>
  <si>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</si>
  <si>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</si>
  <si>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</si>
  <si>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</si>
  <si>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</si>
  <si>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</si>
  <si>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</si>
  <si>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</si>
  <si>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</si>
  <si>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</si>
  <si>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</si>
  <si>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</si>
  <si>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</si>
  <si>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</si>
  <si>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</si>
  <si>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</si>
  <si>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</si>
  <si>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</si>
  <si>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</si>
  <si>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</si>
  <si>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</si>
  <si>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</si>
  <si>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</si>
  <si>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</si>
  <si>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</si>
  <si>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</si>
  <si>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</si>
  <si>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</si>
  <si>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</si>
  <si>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</si>
  <si>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</si>
  <si>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</si>
  <si>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</si>
  <si>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</si>
  <si>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</si>
  <si>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</si>
  <si>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</si>
  <si>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</si>
  <si>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</si>
  <si>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</si>
  <si>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</si>
  <si>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</si>
  <si>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</si>
  <si>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</si>
  <si>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</si>
  <si>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</si>
  <si>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</si>
  <si>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</si>
  <si>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</si>
  <si>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</si>
  <si>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</si>
  <si>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</si>
  <si>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</si>
  <si>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</si>
  <si>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</si>
  <si>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</si>
  <si>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</si>
  <si>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</si>
  <si>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</si>
  <si>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</si>
  <si>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</si>
  <si>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</si>
  <si>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</si>
  <si>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</si>
  <si>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</si>
  <si>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</si>
  <si>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</si>
  <si>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</si>
  <si>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</si>
  <si>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</si>
  <si>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</si>
  <si>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</si>
  <si>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</si>
  <si>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</si>
  <si>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</si>
  <si>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</si>
  <si>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</si>
  <si>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</si>
  <si>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</si>
  <si>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</si>
  <si>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</si>
  <si>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</si>
  <si>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</si>
  <si>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</si>
  <si>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</si>
  <si>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</si>
  <si>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</si>
  <si>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</si>
  <si>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</si>
  <si>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</si>
  <si>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</si>
  <si>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</si>
  <si>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</si>
  <si>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</si>
  <si>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</si>
  <si>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</si>
  <si>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</si>
  <si>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</si>
  <si>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</si>
  <si>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</si>
  <si>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</si>
  <si>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</si>
  <si>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</si>
  <si>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</si>
  <si>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</si>
  <si>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</si>
  <si>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</si>
  <si>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</si>
  <si>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</si>
  <si>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</si>
  <si>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</si>
  <si>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</si>
  <si>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</si>
  <si>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</si>
  <si>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</si>
  <si>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</si>
  <si>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</si>
  <si>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</si>
  <si>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</si>
  <si>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</si>
  <si>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</si>
  <si>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</si>
  <si>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</si>
  <si>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</si>
  <si>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</si>
  <si>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</si>
  <si>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</si>
  <si>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</si>
  <si>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</si>
  <si>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</si>
  <si>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</si>
  <si>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</si>
  <si>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</si>
  <si>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</si>
  <si>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</si>
  <si>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</si>
  <si>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</si>
  <si>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</si>
  <si>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</si>
  <si>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</si>
  <si>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</si>
  <si>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</si>
  <si>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</si>
  <si>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</si>
  <si>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</si>
  <si>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</si>
  <si>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</si>
  <si>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</si>
  <si>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</si>
  <si>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</si>
  <si>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</si>
  <si>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</si>
  <si>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</si>
  <si>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</si>
  <si>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</si>
  <si>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</si>
  <si>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</si>
  <si>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</si>
  <si>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</si>
  <si>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</si>
  <si>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</si>
  <si>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</si>
  <si>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</si>
  <si>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</si>
  <si>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</si>
  <si>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</si>
  <si>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</si>
  <si>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</si>
  <si>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</si>
  <si>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</si>
  <si>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</si>
  <si>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</si>
  <si>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</si>
  <si>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</si>
  <si>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</si>
  <si>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</si>
  <si>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</si>
  <si>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</si>
  <si>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</si>
  <si>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</si>
  <si>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</si>
  <si>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</si>
  <si>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</si>
  <si>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</si>
  <si>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</si>
  <si>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</si>
  <si>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</si>
  <si>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</si>
  <si>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</si>
  <si>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</si>
  <si>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</si>
  <si>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</si>
  <si>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</si>
  <si>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</si>
  <si>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</si>
  <si>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</si>
  <si>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</si>
  <si>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</si>
  <si>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</si>
  <si>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</si>
  <si>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</si>
  <si>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</si>
  <si>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</si>
  <si>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</si>
  <si>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</si>
  <si>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</si>
  <si>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</si>
  <si>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</si>
  <si>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</si>
  <si>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</si>
  <si>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</si>
  <si>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</si>
  <si>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</si>
  <si>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</si>
  <si>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</si>
  <si>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</si>
  <si>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</si>
  <si>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</si>
  <si>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</si>
  <si>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</si>
  <si>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</si>
  <si>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</si>
  <si>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</si>
  <si>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</si>
  <si>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</si>
  <si>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</si>
  <si>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</si>
  <si>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</si>
  <si>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</si>
  <si>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</si>
  <si>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</si>
  <si>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</si>
  <si>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</si>
  <si>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</si>
  <si>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</si>
  <si>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</si>
  <si>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</si>
  <si>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</si>
  <si>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</si>
  <si>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</si>
  <si>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</si>
  <si>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</si>
  <si>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</si>
  <si>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</si>
  <si>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</si>
  <si>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</si>
  <si>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</si>
  <si>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</si>
  <si>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</si>
  <si>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</si>
  <si>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</si>
  <si>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</si>
  <si>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</si>
  <si>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</si>
  <si>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</si>
  <si>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</si>
  <si>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</si>
  <si>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</si>
  <si>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</si>
  <si>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</si>
  <si>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</si>
  <si>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</si>
  <si>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</si>
  <si>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</si>
  <si>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</si>
  <si>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</si>
  <si>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</si>
  <si>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</si>
  <si>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</si>
  <si>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</si>
  <si>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</si>
  <si>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</si>
  <si>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</si>
  <si>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</si>
  <si>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</si>
  <si>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</si>
  <si>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</si>
  <si>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</si>
  <si>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</si>
  <si>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</si>
  <si>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</si>
  <si>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</si>
  <si>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</si>
  <si>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</si>
  <si>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</si>
  <si>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</si>
  <si>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</si>
  <si>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</si>
  <si>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</si>
  <si>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</si>
  <si>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</si>
  <si>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</si>
  <si>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</si>
  <si>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</si>
  <si>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</si>
  <si>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</si>
  <si>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</si>
  <si>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</si>
  <si>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</si>
  <si>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</si>
  <si>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</si>
  <si>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</si>
  <si>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</si>
  <si>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</si>
  <si>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</si>
  <si>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</si>
  <si>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</si>
  <si>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</si>
  <si>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</si>
  <si>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</si>
  <si>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</si>
  <si>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</si>
  <si>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</si>
  <si>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</si>
  <si>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</si>
  <si>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</si>
  <si>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</si>
  <si>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</si>
  <si>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</si>
  <si>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</si>
  <si>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</si>
  <si>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</si>
  <si>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</si>
  <si>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</si>
  <si>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</si>
  <si>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</si>
  <si>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</si>
  <si>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</si>
  <si>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</si>
  <si>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</si>
  <si>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</si>
  <si>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</si>
  <si>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</si>
  <si>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</si>
  <si>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</si>
  <si>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</si>
  <si>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</si>
  <si>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</si>
  <si>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</si>
  <si>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</si>
  <si>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</si>
  <si>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</si>
  <si>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</si>
  <si>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</si>
  <si>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</si>
  <si>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</si>
  <si>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</si>
  <si>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</si>
  <si>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</si>
  <si>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</si>
  <si>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</si>
  <si>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</si>
  <si>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</si>
  <si>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</si>
  <si>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</si>
  <si>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</si>
  <si>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</si>
  <si>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</si>
  <si>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</si>
  <si>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</si>
  <si>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</si>
  <si>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</si>
  <si>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</si>
  <si>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</si>
  <si>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</si>
  <si>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</si>
  <si>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</si>
  <si>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</si>
  <si>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</si>
  <si>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</si>
  <si>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</si>
  <si>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</si>
  <si>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</si>
  <si>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</si>
  <si>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</si>
  <si>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</si>
  <si>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</si>
  <si>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</si>
  <si>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</si>
  <si>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</si>
  <si>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</si>
  <si>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</si>
  <si>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</si>
  <si>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</si>
  <si>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</si>
  <si>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</si>
  <si>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</si>
  <si>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</si>
  <si>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</si>
  <si>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</si>
  <si>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</si>
  <si>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</si>
  <si>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</si>
  <si>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</si>
  <si>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</si>
  <si>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</si>
  <si>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</si>
  <si>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</si>
  <si>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</si>
  <si>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</si>
  <si>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</si>
  <si>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</si>
  <si>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</si>
  <si>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</si>
  <si>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</si>
  <si>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</si>
  <si>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</si>
  <si>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</si>
  <si>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</si>
  <si>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</si>
  <si>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</si>
  <si>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</si>
  <si>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</si>
  <si>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</si>
  <si>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</si>
  <si>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</si>
  <si>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</si>
  <si>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</si>
  <si>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</si>
  <si>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</si>
  <si>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</si>
  <si>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</si>
  <si>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</si>
  <si>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</si>
  <si>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</si>
  <si>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</si>
  <si>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</si>
  <si>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</si>
  <si>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</si>
  <si>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</si>
  <si>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</si>
  <si>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</si>
  <si>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</si>
  <si>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</si>
  <si>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</si>
  <si>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</si>
  <si>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</si>
  <si>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</si>
  <si>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</si>
  <si>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</si>
  <si>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</si>
  <si>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</si>
  <si>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</si>
  <si>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</si>
  <si>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</si>
  <si>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</si>
  <si>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</si>
  <si>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</si>
  <si>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</si>
  <si>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</si>
  <si>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</si>
  <si>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</si>
  <si>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</si>
  <si>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</si>
  <si>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</si>
  <si>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</si>
  <si>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</si>
  <si>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</si>
  <si>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</si>
  <si>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</si>
  <si>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</si>
  <si>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</si>
  <si>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</si>
  <si>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</si>
  <si>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</si>
  <si>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</si>
  <si>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</si>
  <si>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</si>
  <si>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</si>
  <si>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</si>
  <si>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</si>
  <si>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</si>
  <si>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</si>
  <si>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</si>
  <si>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</si>
  <si>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</si>
  <si>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</si>
  <si>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</si>
  <si>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</si>
  <si>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</si>
  <si>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</si>
  <si>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</si>
  <si>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</si>
  <si>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</si>
  <si>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</si>
  <si>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</si>
  <si>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</si>
  <si>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</si>
  <si>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</si>
  <si>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</si>
  <si>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</si>
  <si>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</si>
  <si>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</si>
  <si>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</si>
  <si>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</si>
  <si>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</si>
  <si>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</si>
  <si>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</si>
  <si>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</si>
  <si>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</si>
  <si>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</si>
  <si>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</si>
  <si>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</si>
  <si>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</si>
  <si>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</si>
  <si>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</si>
  <si>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</si>
  <si>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</si>
  <si>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</si>
  <si>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</si>
  <si>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</si>
  <si>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</si>
  <si>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</si>
  <si>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</si>
  <si>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</si>
  <si>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</si>
  <si>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</si>
  <si>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</si>
  <si>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</si>
  <si>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</si>
  <si>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</si>
  <si>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</si>
  <si>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</si>
  <si>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</si>
  <si>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</si>
  <si>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</si>
  <si>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</si>
  <si>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</si>
  <si>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</si>
  <si>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</si>
  <si>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</si>
  <si>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</si>
  <si>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</si>
  <si>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</si>
  <si>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</si>
  <si>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</si>
  <si>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</si>
  <si>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</si>
  <si>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</si>
  <si>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</si>
  <si>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</si>
  <si>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</si>
  <si>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</si>
  <si>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</si>
  <si>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</si>
  <si>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</si>
  <si>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</si>
  <si>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</si>
  <si>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</si>
  <si>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</si>
  <si>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</si>
  <si>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</si>
  <si>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</si>
  <si>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</si>
  <si>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</si>
  <si>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</si>
  <si>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</si>
  <si>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</si>
  <si>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</si>
  <si>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</si>
  <si>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</si>
  <si>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</si>
  <si>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</si>
  <si>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</si>
  <si>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</si>
  <si>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</si>
  <si>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</si>
  <si>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</si>
  <si>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</si>
  <si>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</si>
  <si>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</si>
  <si>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</si>
  <si>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</si>
  <si>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</si>
  <si>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</si>
  <si>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</si>
  <si>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</si>
  <si>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</si>
  <si>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</si>
  <si>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</si>
  <si>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</si>
  <si>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</si>
  <si>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</si>
  <si>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</si>
  <si>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</si>
  <si>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</si>
  <si>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</si>
  <si>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</si>
  <si>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</si>
  <si>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</si>
  <si>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</si>
  <si>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</si>
  <si>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</si>
  <si>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</si>
  <si>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</si>
  <si>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</si>
  <si>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</si>
  <si>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</si>
  <si>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</si>
  <si>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</si>
  <si>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</si>
  <si>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</si>
  <si>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</si>
  <si>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</si>
  <si>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</si>
  <si>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</si>
  <si>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</si>
  <si>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</si>
  <si>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</si>
  <si>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</si>
  <si>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</si>
  <si>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</si>
  <si>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</si>
  <si>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</si>
  <si>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</si>
  <si>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</si>
  <si>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</si>
  <si>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</si>
  <si>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</si>
  <si>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</si>
  <si>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</si>
  <si>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</si>
  <si>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</si>
  <si>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</si>
  <si>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</si>
  <si>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</si>
  <si>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</si>
  <si>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</si>
  <si>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</si>
  <si>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</si>
  <si>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</si>
  <si>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</si>
  <si>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</si>
  <si>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</si>
  <si>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</si>
  <si>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</si>
  <si>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</si>
  <si>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</si>
  <si>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</si>
  <si>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</si>
  <si>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</si>
  <si>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</si>
  <si>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</si>
  <si>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</si>
  <si>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</si>
  <si>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</si>
  <si>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</si>
  <si>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</si>
  <si>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</si>
  <si>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</si>
  <si>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</si>
  <si>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</si>
  <si>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</si>
  <si>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</si>
  <si>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</si>
  <si>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</si>
  <si>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</si>
  <si>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</si>
  <si>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</si>
  <si>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</si>
  <si>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</si>
  <si>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</si>
  <si>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</si>
  <si>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</si>
  <si>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</si>
  <si>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</si>
  <si>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</si>
  <si>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</si>
  <si>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</si>
  <si>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</si>
  <si>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</si>
  <si>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</si>
  <si>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</si>
  <si>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</si>
  <si>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</si>
  <si>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</si>
  <si>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</si>
  <si>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</si>
  <si>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</si>
  <si>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</si>
  <si>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</si>
  <si>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</si>
  <si>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</si>
  <si>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</si>
  <si>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</si>
  <si>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</si>
  <si>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</si>
  <si>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</si>
  <si>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</si>
  <si>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</si>
  <si>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</si>
  <si>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</si>
  <si>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</si>
  <si>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</si>
  <si>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</si>
  <si>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</si>
  <si>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</si>
  <si>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</si>
  <si>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</si>
  <si>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</si>
  <si>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</si>
  <si>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</si>
  <si>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</si>
  <si>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</si>
  <si>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</si>
  <si>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</si>
  <si>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</si>
  <si>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</si>
  <si>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</si>
  <si>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</si>
  <si>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</si>
  <si>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</si>
  <si>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</si>
  <si>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</si>
  <si>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</si>
  <si>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</si>
  <si>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</si>
  <si>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</si>
  <si>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</si>
  <si>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</si>
  <si>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</si>
  <si>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</si>
  <si>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</si>
  <si>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</si>
  <si>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</si>
  <si>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</si>
  <si>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</si>
  <si>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</si>
  <si>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</si>
  <si>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</si>
  <si>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</si>
  <si>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</si>
  <si>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</si>
  <si>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</si>
  <si>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</si>
  <si>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</si>
  <si>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</si>
  <si>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</si>
  <si>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</si>
  <si>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</si>
  <si>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</si>
  <si>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</si>
  <si>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</si>
  <si>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</si>
  <si>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</si>
  <si>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</si>
  <si>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</si>
  <si>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</si>
  <si>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</si>
  <si>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</si>
  <si>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</si>
  <si>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</si>
  <si>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</si>
  <si>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</si>
  <si>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</si>
  <si>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</si>
  <si>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</si>
  <si>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</si>
  <si>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</si>
  <si>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</si>
  <si>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</si>
  <si>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</si>
  <si>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</si>
  <si>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</si>
  <si>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</si>
  <si>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</si>
  <si>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</si>
  <si>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</si>
  <si>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</si>
  <si>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</si>
  <si>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</si>
  <si>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</si>
  <si>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</si>
  <si>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</si>
  <si>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</si>
  <si>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</si>
  <si>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</si>
  <si>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</si>
  <si>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</si>
  <si>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</si>
  <si>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</si>
  <si>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</si>
  <si>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</si>
  <si>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</si>
  <si>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</si>
  <si>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</si>
  <si>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</si>
  <si>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</si>
  <si>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</si>
  <si>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</si>
  <si>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</si>
  <si>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</si>
  <si>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</si>
  <si>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</si>
  <si>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</si>
  <si>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</si>
  <si>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</si>
  <si>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</si>
  <si>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</si>
  <si>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</si>
  <si>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</si>
  <si>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</si>
  <si>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</si>
  <si>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</si>
  <si>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</si>
  <si>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</si>
  <si>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</si>
  <si>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</si>
  <si>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</si>
  <si>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</si>
  <si>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</si>
  <si>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</si>
  <si>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</si>
  <si>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</si>
  <si>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</si>
  <si>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</si>
  <si>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</si>
  <si>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</si>
  <si>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</si>
  <si>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</si>
  <si>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</si>
  <si>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</si>
  <si>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</si>
  <si>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</si>
  <si>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</si>
  <si>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</si>
  <si>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</si>
  <si>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</si>
  <si>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</si>
  <si>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</si>
  <si>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</si>
  <si>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</si>
  <si>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</si>
  <si>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</si>
  <si>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</si>
  <si>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</si>
  <si>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</si>
  <si>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</si>
  <si>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</si>
  <si>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</si>
  <si>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</si>
  <si>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</si>
  <si>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</si>
  <si>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</si>
  <si>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</si>
  <si>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</si>
  <si>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</si>
  <si>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</si>
  <si>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</si>
  <si>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</si>
  <si>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</si>
  <si>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</si>
  <si>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</si>
  <si>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</si>
  <si>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</si>
  <si>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</si>
  <si>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</si>
  <si>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</si>
  <si>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</si>
  <si>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</si>
  <si>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</si>
  <si>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</si>
  <si>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</si>
  <si>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</si>
  <si>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</si>
  <si>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</si>
  <si>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</si>
  <si>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</si>
  <si>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</si>
  <si>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</si>
  <si>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</si>
  <si>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</si>
  <si>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</si>
  <si>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</si>
  <si>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</si>
  <si>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</si>
  <si>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</si>
  <si>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</si>
  <si>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</si>
  <si>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</si>
  <si>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</si>
  <si>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</si>
  <si>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</si>
  <si>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</si>
  <si>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</si>
  <si>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</si>
  <si>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</si>
  <si>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</si>
  <si>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</si>
  <si>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</si>
  <si>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</si>
  <si>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</si>
  <si>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</si>
  <si>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</si>
  <si>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</si>
  <si>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</si>
  <si>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</si>
  <si>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</si>
  <si>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</si>
  <si>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</si>
  <si>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</si>
  <si>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</si>
  <si>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</si>
  <si>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</si>
  <si>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</si>
  <si>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</si>
  <si>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</si>
  <si>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</si>
  <si>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</si>
  <si>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</si>
  <si>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</si>
  <si>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</si>
  <si>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</si>
  <si>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</si>
  <si>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</si>
  <si>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</si>
  <si>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</si>
  <si>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</si>
  <si>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</si>
  <si>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</si>
  <si>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</si>
  <si>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</si>
  <si>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</si>
  <si>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</si>
  <si>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</si>
  <si>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</si>
  <si>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</si>
  <si>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</si>
  <si>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</si>
  <si>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</si>
  <si>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</si>
  <si>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</si>
  <si>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</si>
  <si>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</si>
  <si>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</si>
  <si>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</si>
  <si>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</si>
  <si>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</si>
  <si>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</si>
  <si>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</si>
  <si>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</si>
  <si>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</si>
  <si>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</si>
  <si>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</si>
  <si>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</si>
  <si>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</si>
  <si>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</si>
  <si>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</si>
  <si>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</si>
  <si>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</si>
  <si>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</si>
  <si>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</si>
  <si>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</si>
  <si>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</si>
  <si>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</si>
  <si>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</si>
  <si>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</si>
  <si>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</si>
  <si>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</si>
  <si>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</si>
  <si>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</si>
  <si>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</si>
  <si>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</si>
  <si>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</si>
  <si>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</si>
  <si>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</si>
  <si>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</si>
  <si>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</si>
  <si>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</si>
  <si>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</si>
  <si>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</si>
  <si>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</si>
  <si>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</si>
  <si>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</si>
  <si>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</si>
  <si>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</si>
  <si>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</si>
  <si>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</si>
  <si>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</si>
  <si>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</si>
  <si>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</si>
  <si>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</si>
  <si>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</si>
  <si>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</si>
  <si>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</si>
  <si>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</si>
  <si>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</si>
  <si>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</si>
  <si>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</si>
  <si>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</si>
  <si>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</si>
  <si>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</si>
  <si>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</si>
  <si>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</si>
  <si>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</si>
  <si>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</si>
  <si>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</si>
  <si>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</si>
  <si>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</si>
  <si>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</si>
  <si>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</si>
  <si>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</si>
  <si>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</si>
  <si>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</si>
  <si>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</si>
  <si>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</si>
  <si>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</si>
  <si>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</si>
  <si>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</si>
  <si>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</si>
  <si>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</si>
  <si>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</si>
  <si>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</si>
  <si>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</si>
  <si>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</si>
  <si>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</si>
  <si>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</si>
  <si>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</si>
  <si>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</si>
  <si>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</si>
  <si>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</si>
  <si>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</si>
  <si>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</si>
  <si>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</si>
  <si>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</si>
  <si>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</si>
  <si>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</si>
  <si>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</si>
  <si>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</si>
  <si>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</si>
  <si>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</si>
  <si>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</si>
  <si>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</si>
  <si>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</si>
  <si>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</si>
  <si>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</si>
  <si>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</si>
  <si>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</si>
  <si>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</si>
  <si>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</si>
  <si>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</si>
  <si>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</si>
  <si>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</si>
  <si>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</si>
  <si>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</si>
  <si>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</si>
  <si>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</si>
  <si>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</si>
  <si>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</si>
  <si>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</si>
  <si>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</si>
  <si>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</si>
  <si>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</si>
  <si>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</si>
  <si>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</si>
  <si>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</si>
  <si>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</si>
  <si>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</si>
  <si>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</si>
  <si>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</si>
  <si>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</si>
  <si>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</si>
  <si>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</si>
  <si>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</si>
  <si>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</si>
  <si>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</si>
  <si>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</si>
  <si>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</si>
  <si>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</si>
  <si>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</si>
  <si>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</si>
  <si>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</si>
  <si>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</si>
  <si>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</si>
  <si>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</si>
  <si>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</si>
  <si>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</si>
  <si>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</si>
  <si>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</si>
  <si>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</si>
  <si>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</si>
  <si>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</si>
  <si>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</si>
  <si>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</si>
  <si>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</si>
  <si>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</si>
  <si>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</si>
  <si>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</si>
  <si>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</si>
  <si>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</si>
  <si>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</si>
  <si>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</si>
  <si>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</si>
  <si>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</si>
  <si>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</si>
  <si>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</si>
  <si>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</si>
  <si>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</si>
  <si>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</si>
  <si>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</si>
  <si>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</si>
  <si>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</si>
  <si>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</si>
  <si>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</si>
  <si>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</si>
  <si>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</si>
  <si>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</si>
  <si>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</si>
  <si>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</si>
  <si>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</si>
  <si>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</si>
  <si>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</si>
  <si>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</si>
  <si>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</si>
  <si>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</si>
  <si>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</si>
  <si>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</si>
  <si>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</si>
  <si>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</si>
  <si>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</si>
  <si>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</si>
  <si>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</si>
  <si>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</si>
  <si>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</si>
  <si>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</si>
  <si>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</si>
  <si>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</si>
  <si>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</si>
  <si>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</si>
  <si>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</si>
  <si>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</si>
  <si>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</si>
  <si>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</si>
  <si>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</si>
  <si>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</si>
  <si>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</si>
  <si>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</si>
  <si>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</si>
  <si>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</si>
  <si>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</si>
  <si>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</si>
  <si>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</si>
  <si>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</si>
  <si>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</si>
  <si>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</si>
  <si>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</si>
  <si>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</si>
  <si>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</si>
  <si>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</si>
  <si>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</si>
  <si>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</si>
  <si>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</si>
  <si>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</si>
  <si>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</si>
  <si>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</si>
  <si>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</si>
  <si>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</si>
  <si>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</si>
  <si>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</si>
  <si>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</si>
  <si>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</si>
  <si>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</si>
  <si>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</si>
  <si>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</si>
  <si>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</si>
  <si>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</si>
  <si>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</si>
  <si>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</si>
  <si>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</si>
  <si>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</si>
  <si>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</si>
  <si>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</si>
  <si>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</si>
  <si>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</si>
  <si>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</si>
  <si>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</si>
  <si>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</si>
  <si>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</si>
  <si>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</si>
  <si>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</si>
  <si>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</si>
  <si>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</si>
  <si>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</si>
  <si>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</si>
  <si>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</si>
  <si>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</si>
  <si>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</si>
  <si>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</si>
  <si>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</si>
  <si>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</si>
  <si>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</si>
  <si>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</si>
  <si>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</si>
  <si>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</si>
  <si>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</si>
  <si>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</si>
  <si>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</si>
  <si>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</si>
  <si>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</si>
  <si>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</si>
  <si>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</si>
  <si>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</si>
  <si>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</si>
  <si>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</si>
  <si>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</si>
  <si>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</si>
  <si>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</si>
  <si>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</si>
  <si>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</si>
  <si>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</si>
  <si>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</si>
  <si>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</si>
  <si>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</si>
  <si>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</si>
  <si>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</si>
  <si>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</si>
  <si>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</si>
  <si>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</si>
  <si>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</si>
  <si>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</si>
  <si>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</si>
  <si>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</si>
  <si>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</si>
  <si>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</si>
  <si>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</si>
  <si>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</si>
  <si>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</si>
  <si>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</si>
  <si>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</si>
  <si>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</si>
  <si>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</si>
  <si>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</si>
  <si>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</si>
  <si>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</si>
  <si>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</si>
  <si>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</si>
  <si>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</si>
  <si>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</si>
  <si>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</si>
  <si>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</si>
  <si>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</si>
  <si>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</si>
  <si>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</si>
  <si>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</si>
  <si>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</si>
  <si>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</si>
  <si>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</si>
  <si>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</si>
  <si>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</si>
  <si>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</si>
  <si>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</si>
  <si>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</si>
  <si>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</si>
  <si>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</si>
  <si>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</si>
  <si>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</si>
  <si>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</si>
  <si>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</si>
  <si>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</si>
  <si>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</si>
  <si>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</si>
  <si>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</si>
  <si>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</si>
  <si>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</si>
  <si>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</si>
  <si>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</si>
  <si>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</si>
  <si>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</si>
  <si>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</si>
  <si>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</si>
  <si>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</si>
  <si>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</si>
  <si>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</si>
  <si>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</si>
  <si>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</si>
  <si>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</si>
  <si>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</si>
  <si>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</si>
  <si>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</si>
  <si>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</si>
  <si>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</si>
  <si>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</si>
  <si>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</si>
  <si>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</si>
  <si>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</si>
  <si>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</si>
  <si>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</si>
  <si>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</si>
  <si>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</si>
  <si>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</si>
  <si>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</si>
  <si>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</si>
  <si>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</si>
  <si>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</si>
  <si>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</si>
  <si>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</si>
  <si>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</si>
  <si>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</si>
  <si>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</si>
  <si>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</si>
  <si>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</si>
  <si>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</si>
  <si>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</si>
  <si>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</si>
  <si>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</si>
  <si>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</si>
  <si>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</si>
  <si>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</si>
  <si>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</si>
  <si>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</si>
  <si>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</si>
  <si>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</si>
  <si>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</si>
  <si>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</si>
  <si>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</si>
  <si>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</si>
  <si>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</si>
  <si>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</si>
  <si>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</si>
  <si>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</si>
  <si>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</si>
  <si>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</si>
  <si>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</si>
  <si>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</si>
  <si>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</si>
  <si>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</si>
  <si>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</si>
  <si>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</si>
  <si>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</si>
  <si>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</si>
  <si>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</si>
  <si>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</si>
  <si>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</si>
  <si>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</si>
  <si>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</si>
  <si>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</si>
  <si>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</si>
  <si>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</si>
  <si>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</si>
  <si>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</si>
  <si>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</si>
  <si>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</si>
  <si>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</si>
  <si>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</si>
  <si>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</si>
  <si>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</si>
  <si>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</si>
  <si>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</si>
  <si>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</si>
  <si>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</si>
  <si>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</si>
  <si>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</si>
  <si>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</si>
  <si>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</si>
  <si>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</si>
  <si>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</si>
  <si>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</si>
  <si>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</si>
  <si>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</si>
  <si>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</si>
  <si>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</si>
  <si>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</si>
  <si>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</si>
  <si>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</si>
  <si>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</si>
  <si>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</si>
  <si>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</si>
  <si>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</si>
  <si>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</si>
  <si>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</si>
  <si>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</si>
  <si>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</si>
  <si>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</si>
  <si>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</si>
  <si>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</si>
  <si>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</si>
  <si>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</si>
  <si>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</si>
  <si>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</si>
  <si>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</si>
  <si>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</si>
  <si>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</si>
  <si>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</si>
  <si>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</si>
  <si>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</si>
  <si>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</si>
  <si>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</si>
  <si>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</si>
  <si>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</si>
  <si>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</si>
  <si>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</si>
  <si>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</si>
  <si>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</si>
  <si>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</si>
  <si>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</si>
  <si>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</si>
  <si>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</si>
  <si>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</si>
  <si>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</si>
  <si>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</si>
  <si>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</si>
  <si>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</si>
  <si>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</si>
  <si>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</si>
  <si>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</si>
  <si>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</si>
  <si>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</si>
  <si>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</si>
  <si>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</si>
  <si>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</si>
  <si>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</si>
  <si>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</si>
  <si>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</si>
  <si>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</si>
  <si>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</si>
  <si>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</si>
  <si>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</si>
  <si>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</si>
  <si>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</si>
  <si>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</si>
  <si>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</si>
  <si>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</si>
  <si>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</si>
  <si>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</si>
  <si>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</si>
  <si>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</si>
  <si>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</si>
  <si>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</si>
  <si>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</si>
  <si>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</si>
  <si>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</si>
  <si>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</si>
  <si>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</si>
  <si>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</si>
  <si>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</si>
  <si>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</si>
  <si>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</si>
  <si>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</si>
  <si>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</si>
  <si>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</si>
  <si>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</si>
  <si>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</si>
  <si>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</si>
  <si>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</si>
  <si>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</si>
  <si>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</si>
  <si>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</si>
  <si>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</si>
  <si>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</si>
  <si>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</si>
  <si>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</si>
  <si>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</si>
  <si>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</si>
  <si>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</si>
  <si>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</si>
  <si>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</si>
  <si>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</si>
  <si>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</si>
  <si>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</si>
  <si>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</si>
  <si>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</si>
  <si>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</si>
  <si>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</si>
  <si>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</si>
  <si>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</si>
  <si>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</si>
  <si>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</si>
  <si>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</si>
  <si>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</si>
  <si>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</si>
  <si>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</si>
  <si>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</si>
  <si>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</si>
  <si>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</si>
  <si>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</si>
  <si>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</si>
  <si>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</si>
  <si>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</si>
  <si>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</si>
  <si>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</si>
  <si>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</si>
  <si>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</si>
  <si>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</si>
  <si>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</si>
  <si>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</si>
  <si>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</si>
  <si>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</si>
  <si>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</si>
  <si>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</si>
  <si>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</si>
  <si>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</si>
  <si>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</si>
  <si>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</si>
  <si>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</si>
  <si>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</si>
  <si>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</si>
  <si>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</si>
  <si>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</si>
  <si>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</si>
  <si>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</si>
  <si>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</si>
  <si>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</si>
  <si>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</si>
  <si>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</si>
  <si>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</si>
  <si>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</si>
  <si>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</si>
  <si>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</si>
  <si>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</si>
  <si>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</si>
  <si>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</si>
  <si>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</si>
  <si>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</si>
  <si>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</si>
  <si>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</si>
  <si>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</si>
  <si>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</si>
  <si>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</si>
  <si>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</si>
  <si>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</si>
  <si>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</si>
  <si>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</si>
  <si>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</si>
  <si>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</si>
  <si>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</si>
  <si>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</si>
  <si>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</si>
  <si>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</si>
  <si>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</si>
  <si>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</si>
  <si>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</si>
  <si>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</si>
  <si>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</si>
  <si>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</si>
  <si>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</si>
  <si>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</si>
  <si>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</si>
  <si>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</si>
  <si>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</si>
  <si>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</si>
  <si>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</si>
  <si>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</si>
  <si>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</si>
  <si>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</si>
  <si>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</si>
  <si>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</si>
  <si>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</si>
  <si>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</si>
  <si>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</si>
  <si>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</si>
  <si>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</si>
  <si>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</si>
  <si>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</si>
  <si>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</si>
  <si>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</si>
  <si>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</si>
  <si>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</si>
  <si>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</si>
  <si>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</si>
  <si>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</si>
  <si>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</si>
  <si>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</si>
  <si>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</si>
  <si>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</si>
  <si>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</si>
  <si>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</si>
  <si>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</si>
  <si>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</si>
  <si>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</si>
  <si>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</si>
  <si>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</si>
  <si>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</si>
  <si>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</si>
  <si>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</si>
  <si>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</si>
  <si>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</si>
  <si>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</si>
  <si>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</si>
  <si>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</si>
  <si>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</si>
  <si>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</si>
  <si>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</si>
  <si>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</si>
  <si>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</si>
  <si>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</si>
  <si>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</si>
  <si>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</si>
  <si>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</si>
  <si>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</si>
  <si>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</si>
  <si>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</si>
  <si>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</si>
  <si>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</si>
  <si>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</si>
  <si>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</si>
  <si>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</si>
  <si>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</si>
  <si>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</si>
  <si>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</si>
  <si>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</si>
  <si>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</si>
  <si>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</si>
  <si>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</si>
  <si>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</si>
  <si>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</si>
  <si>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</si>
  <si>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</si>
  <si>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</si>
  <si>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</si>
  <si>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</si>
  <si>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</si>
  <si>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</si>
  <si>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</si>
  <si>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</si>
  <si>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</si>
  <si>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</si>
  <si>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</si>
  <si>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</si>
  <si>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</si>
  <si>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</si>
  <si>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</si>
  <si>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</si>
  <si>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</si>
  <si>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</si>
  <si>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</si>
  <si>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</si>
  <si>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</si>
  <si>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</si>
  <si>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</si>
  <si>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</si>
  <si>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</si>
  <si>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</si>
  <si>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</si>
  <si>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</si>
  <si>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</si>
  <si>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</si>
  <si>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</si>
  <si>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</si>
  <si>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</si>
  <si>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</si>
  <si>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</si>
  <si>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</si>
  <si>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</si>
  <si>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</si>
  <si>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</si>
  <si>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</si>
  <si>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</si>
  <si>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</si>
  <si>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</si>
  <si>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</si>
  <si>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</si>
  <si>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</si>
  <si>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</si>
  <si>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</si>
  <si>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</si>
  <si>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</si>
  <si>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</si>
  <si>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</si>
  <si>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</si>
  <si>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</si>
  <si>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</si>
  <si>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</si>
  <si>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</si>
  <si>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</si>
  <si>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</si>
  <si>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</si>
  <si>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</si>
  <si>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</si>
  <si>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</si>
  <si>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</si>
  <si>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</si>
  <si>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</si>
  <si>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</si>
  <si>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</si>
  <si>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</si>
  <si>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</si>
  <si>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</si>
  <si>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</si>
  <si>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</si>
  <si>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</si>
  <si>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</si>
  <si>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</si>
  <si>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</si>
  <si>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</si>
  <si>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</si>
  <si>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</si>
  <si>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</si>
  <si>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</si>
  <si>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</si>
  <si>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</si>
  <si>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</si>
  <si>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</si>
  <si>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</si>
  <si>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</si>
  <si>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</si>
  <si>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</si>
  <si>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</si>
  <si>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</si>
  <si>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</si>
  <si>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</si>
  <si>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</si>
  <si>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</si>
  <si>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</si>
  <si>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</si>
  <si>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</si>
  <si>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</si>
  <si>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</si>
  <si>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</si>
  <si>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</si>
  <si>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</si>
  <si>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</si>
  <si>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</si>
  <si>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</si>
  <si>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</si>
  <si>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</si>
  <si>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</si>
  <si>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</si>
  <si>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</si>
  <si>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</si>
  <si>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</si>
  <si>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</si>
  <si>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</si>
  <si>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</si>
  <si>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</si>
  <si>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</si>
  <si>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</si>
  <si>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</si>
  <si>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</si>
  <si>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</si>
  <si>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</si>
  <si>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</si>
  <si>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</si>
  <si>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</si>
  <si>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</si>
  <si>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</si>
  <si>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</si>
  <si>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</si>
  <si>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</si>
  <si>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</si>
  <si>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</si>
  <si>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</si>
  <si>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</si>
  <si>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</si>
  <si>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</si>
  <si>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</si>
  <si>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</si>
  <si>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</si>
  <si>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</si>
  <si>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</si>
  <si>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</si>
  <si>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</si>
  <si>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</si>
  <si>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</si>
  <si>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</si>
  <si>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</si>
  <si>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</si>
  <si>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</si>
  <si>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</si>
  <si>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</si>
  <si>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</si>
  <si>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</si>
  <si>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</si>
  <si>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</si>
  <si>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</si>
  <si>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</si>
  <si>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</si>
  <si>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</si>
  <si>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</si>
  <si>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</si>
  <si>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</si>
  <si>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</si>
  <si>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</si>
  <si>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</si>
  <si>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</si>
  <si>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</si>
  <si>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</si>
  <si>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</si>
  <si>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</si>
  <si>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</si>
  <si>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</si>
  <si>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</si>
  <si>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</si>
  <si>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</si>
  <si>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</si>
  <si>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</si>
  <si>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</si>
  <si>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</si>
  <si>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</si>
  <si>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</si>
  <si>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</si>
  <si>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</si>
  <si>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</si>
  <si>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</si>
  <si>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</si>
  <si>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</si>
  <si>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</si>
  <si>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</si>
  <si>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</si>
  <si>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</si>
  <si>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</si>
  <si>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</si>
  <si>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</si>
  <si>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</si>
  <si>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</si>
  <si>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</si>
  <si>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</si>
  <si>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</si>
  <si>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</si>
  <si>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</si>
  <si>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</si>
  <si>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</si>
  <si>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</si>
  <si>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</si>
  <si>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</si>
  <si>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</si>
  <si>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</si>
  <si>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</si>
  <si>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</si>
  <si>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</si>
  <si>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</si>
  <si>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</si>
  <si>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</si>
  <si>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</si>
  <si>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</si>
  <si>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</si>
  <si>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</si>
  <si>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</si>
  <si>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</si>
  <si>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</si>
  <si>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</si>
  <si>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</si>
  <si>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</si>
  <si>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</si>
  <si>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</si>
  <si>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</si>
  <si>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</si>
  <si>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</si>
  <si>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</si>
  <si>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</si>
  <si>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</si>
  <si>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</si>
  <si>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</si>
  <si>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</si>
  <si>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</si>
  <si>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</si>
  <si>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</si>
  <si>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</si>
  <si>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</si>
  <si>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</si>
  <si>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</si>
  <si>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</si>
  <si>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</si>
  <si>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</si>
  <si>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</si>
  <si>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</si>
  <si>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</si>
  <si>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</si>
  <si>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</si>
  <si>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</si>
  <si>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</si>
  <si>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</si>
  <si>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</si>
  <si>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</si>
  <si>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</si>
  <si>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</si>
  <si>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</si>
  <si>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</si>
  <si>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</si>
  <si>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</si>
  <si>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</si>
  <si>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</si>
  <si>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</si>
  <si>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</si>
  <si>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</si>
  <si>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</si>
  <si>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</si>
  <si>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</si>
  <si>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</si>
  <si>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</si>
  <si>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</si>
  <si>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</si>
  <si>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</si>
  <si>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</si>
  <si>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</si>
  <si>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</si>
  <si>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</si>
  <si>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</si>
  <si>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</si>
  <si>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</si>
  <si>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</si>
  <si>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</si>
  <si>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</si>
  <si>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</si>
  <si>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</si>
  <si>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</si>
  <si>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</si>
  <si>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</si>
  <si>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</si>
  <si>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</si>
  <si>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</si>
  <si>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</si>
  <si>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</si>
  <si>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</si>
  <si>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</si>
  <si>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</si>
  <si>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</si>
  <si>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</si>
  <si>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</si>
  <si>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</si>
  <si>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</si>
  <si>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</si>
  <si>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</si>
  <si>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</si>
  <si>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</si>
  <si>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</si>
  <si>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</si>
  <si>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</si>
  <si>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</si>
  <si>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</si>
  <si>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</si>
  <si>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</si>
  <si>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</si>
  <si>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</si>
  <si>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</si>
  <si>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</si>
  <si>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</si>
  <si>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</si>
  <si>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</si>
  <si>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</si>
  <si>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</si>
  <si>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</si>
  <si>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</si>
  <si>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</si>
  <si>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</si>
  <si>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</si>
  <si>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</si>
  <si>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</si>
  <si>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</si>
  <si>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</si>
  <si>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</si>
  <si>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</si>
  <si>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</si>
  <si>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</si>
  <si>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</si>
  <si>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</si>
  <si>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</si>
  <si>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</si>
  <si>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</si>
  <si>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</si>
  <si>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</si>
  <si>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</si>
  <si>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</si>
  <si>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</si>
  <si>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</si>
  <si>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</si>
  <si>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</si>
  <si>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</si>
  <si>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</si>
  <si>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</si>
  <si>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</si>
  <si>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</si>
  <si>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</si>
  <si>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</si>
  <si>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</si>
  <si>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</si>
  <si>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</si>
  <si>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</si>
  <si>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</si>
  <si>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</si>
  <si>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</si>
  <si>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</si>
  <si>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</si>
  <si>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</si>
  <si>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</si>
  <si>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</si>
  <si>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</si>
  <si>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</si>
  <si>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</si>
  <si>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</si>
  <si>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</si>
  <si>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</si>
  <si>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</si>
  <si>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</si>
  <si>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</si>
  <si>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</si>
  <si>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</si>
  <si>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</si>
  <si>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</si>
  <si>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</si>
  <si>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</si>
  <si>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</si>
  <si>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</si>
  <si>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</si>
  <si>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</si>
  <si>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</si>
  <si>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</si>
  <si>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</si>
  <si>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</si>
  <si>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</si>
  <si>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</si>
  <si>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</si>
  <si>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</si>
  <si>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</si>
  <si>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</si>
  <si>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</si>
  <si>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</si>
  <si>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</si>
  <si>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</si>
  <si>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</si>
  <si>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</si>
  <si>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</si>
  <si>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</si>
  <si>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</si>
  <si>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</si>
  <si>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</si>
  <si>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</si>
  <si>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</si>
  <si>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</si>
  <si>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</si>
  <si>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</si>
  <si>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</si>
  <si>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</si>
  <si>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</si>
  <si>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</si>
  <si>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</si>
  <si>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</si>
  <si>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</si>
  <si>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</si>
  <si>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</si>
  <si>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</si>
  <si>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</si>
  <si>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</si>
  <si>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</si>
  <si>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</si>
  <si>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</si>
  <si>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</si>
  <si>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</si>
  <si>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</si>
  <si>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</si>
  <si>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</si>
  <si>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</si>
  <si>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</si>
  <si>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</si>
  <si>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</si>
  <si>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</si>
  <si>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</si>
  <si>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</si>
  <si>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</si>
  <si>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</si>
  <si>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</si>
  <si>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</si>
  <si>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</si>
  <si>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</si>
  <si>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</si>
  <si>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</si>
  <si>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</si>
  <si>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</si>
  <si>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</si>
  <si>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</si>
  <si>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</si>
  <si>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</si>
  <si>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</si>
  <si>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</si>
  <si>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</si>
  <si>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</si>
  <si>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</si>
  <si>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</si>
  <si>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</si>
  <si>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</si>
  <si>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</si>
  <si>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</si>
  <si>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</si>
  <si>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</si>
  <si>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</si>
  <si>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</si>
  <si>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</si>
  <si>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</si>
  <si>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</si>
  <si>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</si>
  <si>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</si>
  <si>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</si>
  <si>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</si>
  <si>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</si>
  <si>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</si>
  <si>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</si>
  <si>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</si>
  <si>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</si>
  <si>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</si>
  <si>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</si>
  <si>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</si>
  <si>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</si>
  <si>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</si>
  <si>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</si>
  <si>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</si>
  <si>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</si>
  <si>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</si>
  <si>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</si>
  <si>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</si>
  <si>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</si>
  <si>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</si>
  <si>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</si>
  <si>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</si>
  <si>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</si>
  <si>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</si>
  <si>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</si>
  <si>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</si>
  <si>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</si>
  <si>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</si>
  <si>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</si>
  <si>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</si>
  <si>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</si>
  <si>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</si>
  <si>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</si>
  <si>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</si>
  <si>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</si>
  <si>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</si>
  <si>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</si>
  <si>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</si>
  <si>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</si>
  <si>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</si>
  <si>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</si>
  <si>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</si>
  <si>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</si>
  <si>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</si>
  <si>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</si>
  <si>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</si>
  <si>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</si>
  <si>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</si>
  <si>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</si>
  <si>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</si>
  <si>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</si>
  <si>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</si>
  <si>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</si>
  <si>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</si>
  <si>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</si>
  <si>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</si>
  <si>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</si>
  <si>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</si>
  <si>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</si>
  <si>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</si>
  <si>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</si>
  <si>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</si>
  <si>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</si>
  <si>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</si>
  <si>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</si>
  <si>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</si>
  <si>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</si>
  <si>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</si>
  <si>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</si>
  <si>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</si>
  <si>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</si>
  <si>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</si>
  <si>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</si>
  <si>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</si>
  <si>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</si>
  <si>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</si>
  <si>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</si>
  <si>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</si>
  <si>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</si>
  <si>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</si>
  <si>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</si>
  <si>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</si>
  <si>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</si>
  <si>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</si>
  <si>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</si>
  <si>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</si>
  <si>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</si>
  <si>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</si>
  <si>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</si>
  <si>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</si>
  <si>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</si>
  <si>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</si>
  <si>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</si>
  <si>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</si>
  <si>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</si>
  <si>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</si>
  <si>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</si>
  <si>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</si>
  <si>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</si>
  <si>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</si>
  <si>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</si>
  <si>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</si>
  <si>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</si>
  <si>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</si>
  <si>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</si>
  <si>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</si>
  <si>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</si>
  <si>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</si>
  <si>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</si>
  <si>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</si>
  <si>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</si>
  <si>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</si>
  <si>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</si>
  <si>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</si>
  <si>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</si>
  <si>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</si>
  <si>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</si>
  <si>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</si>
  <si>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</si>
  <si>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</si>
  <si>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</si>
  <si>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</si>
  <si>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</si>
  <si>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</si>
  <si>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</si>
  <si>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</si>
  <si>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</si>
  <si>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</si>
  <si>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</si>
  <si>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</si>
  <si>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</si>
  <si>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</si>
  <si>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</si>
  <si>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</si>
  <si>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</si>
  <si>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</si>
  <si>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</si>
  <si>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</si>
  <si>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</si>
  <si>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</si>
  <si>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</si>
  <si>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</si>
  <si>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</si>
  <si>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</si>
  <si>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</si>
  <si>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</si>
  <si>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</si>
  <si>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</si>
  <si>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</si>
  <si>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</si>
  <si>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</si>
  <si>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</si>
  <si>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</si>
  <si>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</si>
  <si>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</si>
  <si>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</si>
  <si>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</si>
  <si>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</si>
  <si>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</si>
  <si>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</si>
  <si>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</si>
  <si>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</si>
  <si>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</si>
  <si>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</si>
  <si>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</si>
  <si>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</si>
  <si>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</si>
  <si>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</si>
  <si>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</si>
  <si>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</si>
  <si>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</si>
  <si>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</si>
  <si>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</si>
  <si>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</si>
  <si>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</si>
  <si>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</si>
  <si>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</si>
  <si>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</si>
  <si>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</si>
  <si>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</si>
  <si>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</si>
  <si>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</si>
  <si>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</si>
  <si>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</si>
  <si>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</si>
  <si>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</si>
  <si>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</si>
  <si>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</si>
  <si>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</si>
  <si>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</si>
  <si>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</si>
  <si>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</si>
  <si>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</si>
  <si>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</si>
  <si>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</si>
  <si>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</si>
  <si>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</si>
  <si>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</si>
  <si>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</si>
  <si>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</si>
  <si>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</si>
  <si>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</si>
  <si>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</si>
  <si>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</si>
  <si>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</si>
  <si>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</si>
  <si>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</si>
  <si>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</si>
  <si>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</si>
  <si>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</si>
  <si>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</si>
  <si>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</si>
  <si>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</si>
  <si>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</si>
  <si>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</si>
  <si>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</si>
  <si>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</si>
  <si>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</si>
  <si>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</si>
  <si>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</si>
  <si>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</si>
  <si>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</si>
  <si>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</si>
  <si>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</si>
  <si>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</si>
  <si>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</si>
  <si>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</si>
  <si>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</si>
  <si>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</si>
  <si>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</si>
  <si>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</si>
  <si>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</si>
  <si>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</si>
  <si>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</si>
  <si>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</si>
  <si>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</si>
  <si>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</si>
  <si>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</si>
  <si>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</si>
  <si>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</si>
  <si>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</si>
  <si>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</si>
  <si>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</si>
  <si>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</si>
  <si>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</si>
  <si>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</si>
  <si>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</si>
  <si>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</si>
  <si>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</si>
  <si>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</si>
  <si>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</si>
  <si>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</si>
  <si>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</si>
  <si>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</si>
  <si>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</si>
  <si>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</si>
  <si>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</si>
  <si>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</si>
  <si>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</si>
  <si>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</si>
  <si>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</si>
  <si>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</si>
  <si>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</si>
  <si>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</si>
  <si>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</si>
  <si>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</si>
  <si>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</si>
  <si>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</si>
  <si>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</si>
  <si>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</si>
  <si>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</si>
  <si>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</si>
  <si>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</si>
  <si>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</si>
  <si>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</si>
  <si>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</si>
  <si>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</si>
  <si>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</si>
  <si>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</si>
  <si>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</si>
  <si>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</si>
  <si>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</si>
  <si>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</si>
  <si>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</si>
  <si>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</si>
  <si>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</si>
  <si>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</si>
  <si>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</si>
  <si>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</si>
  <si>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</si>
  <si>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</si>
  <si>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</si>
  <si>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</si>
  <si>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</si>
  <si>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</si>
  <si>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</si>
  <si>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</si>
  <si>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</si>
  <si>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</si>
  <si>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</si>
  <si>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</si>
  <si>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</si>
  <si>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</si>
  <si>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</si>
  <si>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</si>
  <si>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</si>
  <si>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</si>
  <si>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</si>
  <si>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</si>
  <si>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</si>
  <si>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</si>
  <si>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</si>
  <si>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</si>
  <si>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</si>
  <si>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</si>
  <si>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</si>
  <si>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</si>
  <si>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</si>
  <si>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</si>
  <si>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</si>
  <si>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</si>
  <si>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</si>
  <si>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</si>
  <si>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</si>
  <si>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</si>
  <si>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</si>
  <si>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</si>
  <si>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</si>
  <si>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</si>
  <si>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</si>
  <si>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</si>
  <si>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</si>
  <si>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</si>
  <si>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</si>
  <si>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</si>
  <si>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</si>
  <si>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</si>
  <si>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</si>
  <si>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</si>
  <si>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</si>
  <si>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</si>
  <si>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</si>
  <si>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</si>
  <si>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</si>
  <si>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</si>
  <si>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</si>
  <si>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</si>
  <si>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</si>
  <si>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</si>
  <si>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</si>
  <si>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</si>
  <si>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</si>
  <si>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</si>
  <si>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</si>
  <si>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</si>
  <si>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</si>
  <si>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</si>
  <si>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</si>
  <si>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</si>
  <si>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</si>
  <si>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</si>
  <si>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</si>
  <si>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</si>
  <si>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</si>
  <si>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</si>
  <si>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</si>
  <si>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</si>
  <si>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</si>
  <si>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</si>
  <si>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</si>
  <si>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</si>
  <si>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</si>
  <si>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</si>
  <si>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</si>
  <si>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</si>
  <si>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</si>
  <si>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</si>
  <si>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</si>
  <si>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</si>
  <si>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</si>
  <si>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</si>
  <si>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</si>
  <si>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</si>
  <si>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</si>
  <si>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</si>
  <si>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</si>
  <si>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</si>
  <si>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</si>
  <si>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</si>
  <si>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</si>
  <si>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</si>
  <si>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</si>
  <si>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</si>
  <si>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</si>
  <si>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</si>
  <si>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</si>
  <si>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</si>
  <si>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</si>
  <si>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</si>
  <si>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</si>
  <si>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</si>
  <si>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</si>
  <si>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</si>
  <si>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</si>
  <si>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</si>
  <si>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</si>
  <si>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</si>
  <si>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</si>
  <si>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</si>
  <si>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</si>
  <si>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</si>
  <si>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</si>
  <si>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</si>
  <si>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</si>
  <si>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</si>
  <si>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</si>
  <si>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</si>
  <si>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</si>
  <si>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</si>
  <si>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</si>
  <si>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</si>
  <si>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</si>
  <si>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</si>
  <si>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</si>
  <si>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</si>
  <si>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</si>
  <si>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</si>
  <si>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</si>
  <si>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</si>
  <si>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</si>
  <si>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</si>
  <si>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</si>
  <si>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</si>
  <si>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</si>
  <si>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</si>
  <si>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</si>
  <si>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</si>
  <si>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</si>
  <si>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</si>
  <si>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</si>
  <si>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</si>
  <si>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</si>
  <si>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</si>
  <si>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</si>
  <si>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</si>
  <si>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</si>
  <si>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</si>
  <si>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</si>
  <si>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</si>
  <si>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</si>
  <si>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</si>
  <si>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</si>
  <si>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</si>
  <si>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</si>
  <si>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</si>
  <si>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</si>
  <si>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</si>
  <si>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</si>
  <si>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</si>
  <si>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</si>
  <si>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</si>
  <si>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</si>
  <si>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</si>
  <si>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</si>
  <si>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</si>
  <si>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</si>
  <si>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</si>
  <si>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</si>
  <si>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</si>
  <si>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</si>
  <si>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</si>
  <si>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</si>
  <si>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</si>
  <si>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</si>
  <si>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</si>
  <si>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</si>
  <si>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</si>
  <si>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</si>
  <si>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</si>
  <si>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</si>
  <si>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</si>
  <si>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</si>
  <si>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</si>
  <si>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</si>
  <si>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</si>
  <si>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</si>
  <si>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</si>
  <si>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</si>
  <si>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</si>
  <si>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</si>
  <si>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</si>
  <si>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</si>
  <si>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</si>
  <si>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</si>
  <si>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</si>
  <si>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</si>
  <si>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</si>
  <si>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</si>
  <si>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</si>
  <si>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</si>
  <si>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</si>
  <si>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</si>
  <si>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</si>
  <si>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</si>
  <si>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</si>
  <si>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</si>
  <si>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</si>
  <si>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</si>
  <si>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</si>
  <si>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</si>
  <si>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</si>
  <si>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</si>
  <si>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</si>
  <si>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</si>
  <si>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</si>
  <si>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</si>
  <si>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</si>
  <si>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</si>
  <si>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</si>
  <si>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</si>
  <si>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</si>
  <si>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</si>
  <si>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</si>
  <si>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</si>
  <si>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</si>
  <si>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</si>
  <si>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</si>
  <si>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</si>
  <si>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</si>
  <si>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</si>
  <si>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</si>
  <si>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</si>
  <si>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</si>
  <si>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</si>
  <si>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</si>
  <si>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</si>
  <si>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</si>
  <si>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</si>
  <si>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</si>
  <si>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</si>
  <si>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</si>
  <si>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</si>
  <si>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</si>
  <si>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</si>
  <si>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</si>
  <si>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</si>
  <si>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</si>
  <si>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</si>
  <si>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</si>
  <si>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</si>
  <si>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</si>
  <si>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</si>
  <si>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</si>
  <si>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</si>
  <si>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</si>
  <si>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</si>
  <si>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</si>
  <si>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</si>
  <si>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</si>
  <si>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</si>
  <si>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</si>
  <si>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</si>
  <si>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</si>
  <si>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</si>
  <si>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</si>
  <si>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</si>
  <si>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</si>
  <si>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</si>
  <si>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</si>
  <si>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</si>
  <si>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</si>
  <si>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</si>
  <si>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</si>
  <si>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</si>
  <si>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</si>
  <si>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</si>
  <si>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</si>
  <si>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</si>
  <si>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</si>
  <si>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</si>
  <si>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</si>
  <si>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</si>
  <si>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</si>
  <si>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</si>
  <si>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</si>
  <si>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</si>
  <si>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</si>
  <si>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</si>
  <si>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</si>
  <si>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</si>
  <si>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</si>
  <si>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</si>
  <si>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</si>
  <si>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</si>
  <si>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</si>
  <si>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</si>
  <si>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</si>
  <si>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</si>
  <si>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</si>
  <si>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</si>
  <si>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</si>
  <si>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</si>
  <si>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</si>
  <si>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</si>
  <si>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</si>
  <si>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</si>
  <si>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</si>
  <si>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</si>
  <si>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</si>
  <si>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</si>
  <si>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</si>
  <si>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</si>
  <si>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</si>
  <si>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</si>
  <si>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</si>
  <si>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</si>
  <si>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</si>
  <si>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</si>
  <si>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</si>
  <si>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</si>
  <si>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</si>
  <si>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</si>
  <si>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</si>
  <si>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</si>
  <si>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</si>
  <si>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</si>
  <si>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</si>
  <si>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</si>
  <si>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</si>
  <si>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</si>
  <si>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</si>
  <si>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</si>
  <si>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</si>
  <si>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</si>
  <si>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</si>
  <si>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</si>
  <si>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</si>
  <si>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</si>
  <si>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</si>
  <si>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</si>
  <si>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</si>
  <si>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</si>
  <si>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</si>
  <si>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</si>
  <si>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</si>
  <si>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</si>
  <si>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</si>
  <si>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</si>
  <si>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</si>
  <si>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</si>
  <si>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</si>
  <si>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</si>
  <si>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</si>
  <si>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</si>
  <si>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</si>
  <si>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</si>
  <si>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</si>
  <si>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</si>
  <si>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</si>
  <si>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</si>
  <si>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</si>
  <si>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</si>
  <si>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</si>
  <si>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</si>
  <si>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</si>
  <si>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</si>
  <si>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</si>
  <si>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</si>
  <si>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</si>
  <si>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</si>
  <si>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</si>
  <si>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</si>
  <si>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</si>
  <si>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</si>
  <si>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</si>
  <si>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</si>
  <si>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</si>
  <si>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</si>
  <si>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</si>
  <si>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</si>
  <si>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</si>
  <si>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</si>
  <si>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</si>
  <si>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</si>
  <si>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</si>
  <si>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</si>
  <si>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</si>
  <si>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</si>
  <si>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</si>
  <si>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</si>
  <si>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</si>
  <si>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</si>
  <si>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</si>
  <si>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</si>
  <si>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</si>
  <si>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</si>
  <si>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</si>
  <si>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</si>
  <si>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</si>
  <si>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</si>
  <si>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</si>
  <si>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</si>
  <si>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</si>
  <si>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</si>
  <si>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</si>
  <si>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</si>
  <si>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</si>
  <si>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</si>
  <si>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</si>
  <si>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</si>
  <si>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</si>
  <si>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</si>
  <si>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</si>
  <si>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</si>
  <si>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</si>
  <si>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</si>
  <si>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</si>
  <si>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</si>
  <si>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</si>
  <si>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</si>
  <si>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</si>
  <si>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</si>
  <si>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</si>
  <si>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</si>
  <si>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</si>
  <si>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</si>
  <si>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</si>
  <si>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</si>
  <si>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</si>
  <si>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</si>
  <si>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</si>
  <si>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</si>
  <si>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</si>
  <si>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</si>
  <si>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</si>
  <si>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</si>
  <si>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</si>
  <si>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</si>
  <si>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</si>
  <si>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</si>
  <si>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</si>
  <si>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</si>
  <si>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</si>
  <si>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</si>
  <si>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</si>
  <si>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</si>
  <si>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</si>
  <si>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</si>
  <si>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</si>
  <si>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</si>
  <si>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</si>
  <si>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</si>
  <si>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</si>
  <si>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</si>
  <si>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</si>
  <si>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</si>
  <si>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</si>
  <si>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</si>
  <si>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</si>
  <si>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</si>
  <si>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</si>
  <si>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</si>
  <si>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</si>
  <si>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</si>
  <si>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</si>
  <si>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</si>
  <si>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</si>
  <si>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</si>
  <si>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</si>
  <si>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</si>
  <si>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</si>
  <si>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</si>
  <si>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</si>
  <si>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</si>
  <si>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</si>
  <si>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</si>
  <si>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</si>
  <si>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</si>
  <si>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</si>
  <si>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</si>
  <si>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</si>
  <si>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</si>
  <si>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</si>
  <si>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</si>
  <si>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</si>
  <si>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</si>
  <si>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</si>
  <si>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</si>
  <si>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</si>
  <si>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</si>
  <si>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</si>
  <si>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</si>
  <si>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</si>
  <si>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</si>
  <si>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</si>
  <si>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</si>
  <si>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</si>
  <si>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</si>
  <si>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</si>
  <si>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</si>
  <si>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</si>
  <si>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</si>
  <si>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</si>
  <si>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</si>
  <si>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</si>
  <si>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</si>
  <si>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</si>
  <si>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</si>
  <si>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</si>
  <si>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</si>
  <si>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</si>
  <si>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</si>
  <si>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</si>
  <si>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</si>
  <si>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</si>
  <si>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</si>
  <si>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</si>
  <si>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</si>
  <si>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</si>
  <si>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</si>
  <si>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</si>
  <si>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</si>
  <si>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</si>
  <si>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</si>
  <si>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</si>
  <si>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</si>
  <si>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</si>
  <si>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</si>
  <si>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</si>
  <si>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</si>
  <si>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</si>
  <si>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</si>
  <si>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</si>
  <si>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</si>
  <si>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</si>
  <si>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</si>
  <si>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</si>
  <si>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</si>
  <si>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</si>
  <si>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</si>
  <si>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</si>
  <si>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</si>
  <si>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</si>
  <si>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</si>
  <si>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</si>
  <si>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</si>
  <si>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</si>
  <si>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</si>
  <si>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</si>
  <si>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</si>
  <si>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</si>
  <si>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</si>
  <si>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</si>
  <si>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</si>
  <si>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</si>
  <si>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</si>
  <si>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</si>
  <si>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</si>
  <si>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</si>
  <si>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</si>
  <si>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</si>
  <si>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</si>
  <si>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</si>
  <si>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</si>
  <si>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</si>
  <si>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</si>
  <si>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</si>
  <si>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</si>
  <si>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</si>
  <si>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</si>
  <si>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</si>
  <si>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</si>
  <si>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</si>
  <si>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</si>
  <si>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</si>
  <si>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</si>
  <si>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</si>
  <si>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</si>
  <si>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</si>
  <si>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</si>
  <si>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</si>
  <si>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</si>
  <si>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</si>
  <si>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</si>
  <si>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</si>
  <si>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</si>
  <si>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</si>
  <si>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</si>
  <si>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</si>
  <si>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</si>
  <si>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</si>
  <si>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</si>
  <si>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</si>
  <si>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</si>
  <si>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</si>
  <si>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</si>
  <si>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</si>
  <si>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</si>
  <si>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</si>
  <si>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</si>
  <si>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</si>
  <si>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</si>
  <si>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</si>
  <si>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</si>
  <si>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</si>
  <si>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</si>
  <si>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</si>
  <si>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</si>
  <si>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</si>
  <si>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</si>
  <si>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</si>
  <si>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</si>
  <si>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</si>
  <si>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</si>
  <si>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</si>
  <si>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</si>
  <si>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</si>
  <si>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</si>
  <si>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</si>
  <si>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</si>
  <si>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</si>
  <si>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</si>
  <si>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</si>
  <si>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</si>
  <si>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</si>
  <si>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</si>
  <si>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</si>
  <si>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</si>
  <si>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</si>
  <si>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</si>
  <si>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</si>
  <si>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</si>
  <si>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</si>
  <si>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</si>
  <si>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</si>
  <si>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</si>
  <si>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</si>
  <si>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</si>
  <si>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</si>
  <si>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</si>
  <si>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</si>
  <si>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</si>
  <si>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</si>
  <si>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</si>
  <si>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</si>
  <si>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</si>
  <si>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</si>
  <si>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</si>
  <si>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</si>
  <si>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</si>
  <si>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</si>
  <si>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</si>
  <si>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</si>
  <si>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</si>
  <si>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</si>
  <si>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</si>
  <si>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</si>
  <si>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</si>
  <si>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</si>
  <si>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</si>
  <si>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</si>
  <si>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</si>
  <si>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</si>
  <si>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</si>
  <si>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</si>
  <si>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</si>
  <si>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</si>
  <si>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</si>
  <si>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</si>
  <si>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</si>
  <si>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</si>
  <si>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</si>
  <si>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</si>
  <si>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</si>
  <si>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</si>
  <si>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</si>
  <si>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</si>
  <si>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</si>
  <si>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</si>
  <si>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</si>
  <si>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</si>
  <si>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</si>
  <si>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</si>
  <si>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</si>
  <si>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</si>
  <si>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</si>
  <si>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</si>
  <si>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</si>
  <si>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</si>
  <si>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</si>
  <si>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</si>
  <si>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</si>
  <si>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</si>
  <si>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</si>
  <si>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</si>
  <si>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</si>
  <si>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</si>
  <si>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</si>
  <si>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</si>
  <si>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</si>
  <si>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</si>
  <si>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</si>
  <si>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</si>
  <si>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</si>
  <si>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</si>
  <si>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</si>
  <si>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</si>
  <si>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</si>
  <si>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</si>
  <si>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</si>
  <si>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</si>
  <si>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</si>
  <si>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</si>
  <si>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</si>
  <si>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</si>
  <si>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</si>
  <si>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</si>
  <si>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</si>
  <si>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</si>
  <si>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</si>
  <si>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</si>
  <si>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</si>
  <si>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</si>
  <si>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</si>
  <si>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</si>
  <si>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</si>
  <si>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</si>
  <si>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</si>
  <si>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</si>
  <si>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</si>
  <si>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</si>
  <si>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</si>
  <si>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</si>
  <si>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</si>
  <si>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</si>
  <si>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</si>
  <si>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</si>
  <si>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</si>
  <si>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</si>
  <si>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</si>
  <si>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</si>
  <si>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</si>
  <si>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</si>
  <si>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</si>
  <si>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</si>
  <si>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</si>
  <si>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</si>
  <si>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</si>
  <si>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</si>
  <si>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</si>
  <si>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</si>
  <si>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</si>
  <si>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</si>
  <si>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</si>
  <si>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</si>
  <si>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</si>
  <si>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</si>
  <si>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</si>
  <si>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</si>
  <si>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</si>
  <si>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</si>
  <si>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</si>
  <si>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</si>
  <si>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</si>
  <si>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</si>
  <si>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</si>
  <si>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</si>
  <si>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</si>
  <si>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</si>
  <si>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</si>
  <si>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</si>
  <si>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</si>
  <si>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</si>
  <si>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</si>
  <si>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</si>
  <si>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</si>
  <si>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</si>
  <si>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</si>
  <si>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</si>
  <si>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</si>
  <si>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</si>
  <si>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</si>
  <si>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</si>
  <si>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</si>
  <si>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</si>
  <si>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</si>
  <si>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</si>
  <si>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</si>
  <si>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</si>
  <si>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</si>
  <si>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</si>
  <si>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</si>
  <si>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</si>
  <si>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</si>
  <si>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</si>
  <si>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</si>
  <si>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</si>
  <si>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</si>
  <si>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</si>
  <si>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</si>
  <si>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</si>
  <si>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</si>
  <si>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</si>
  <si>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</si>
  <si>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</si>
  <si>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</si>
  <si>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</si>
  <si>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</si>
  <si>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</si>
  <si>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</si>
  <si>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</si>
  <si>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</si>
  <si>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</si>
  <si>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</si>
  <si>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</si>
  <si>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</si>
  <si>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</si>
  <si>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</si>
  <si>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</si>
  <si>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</si>
  <si>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</si>
  <si>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</si>
  <si>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</si>
  <si>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</si>
  <si>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</si>
  <si>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</si>
  <si>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</si>
  <si>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</si>
  <si>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</si>
  <si>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</si>
  <si>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</si>
  <si>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</si>
  <si>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</si>
  <si>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</si>
  <si>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</si>
  <si>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</si>
  <si>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</si>
  <si>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</si>
  <si>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</si>
  <si>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</si>
  <si>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</si>
  <si>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</si>
  <si>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</si>
  <si>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</si>
  <si>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</si>
  <si>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</si>
  <si>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</si>
  <si>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</si>
  <si>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</si>
  <si>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</si>
  <si>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</si>
  <si>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</si>
  <si>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</si>
  <si>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</si>
  <si>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</si>
  <si>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</si>
  <si>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</si>
  <si>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</si>
  <si>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</si>
  <si>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</si>
  <si>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</si>
  <si>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</si>
  <si>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</si>
  <si>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</si>
  <si>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</si>
  <si>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</si>
  <si>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</si>
  <si>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</si>
  <si>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</si>
  <si>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</si>
  <si>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</si>
  <si>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</si>
  <si>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</si>
  <si>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</si>
  <si>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</si>
  <si>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</si>
  <si>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</si>
  <si>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</si>
  <si>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</si>
  <si>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</si>
  <si>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</si>
  <si>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</si>
  <si>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</si>
  <si>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</si>
  <si>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</si>
  <si>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</si>
  <si>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</si>
  <si>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</si>
  <si>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</si>
  <si>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</si>
  <si>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</si>
  <si>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</si>
  <si>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</si>
  <si>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</si>
  <si>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</si>
  <si>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</si>
  <si>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</si>
  <si>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</si>
  <si>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</si>
  <si>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</si>
  <si>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</si>
  <si>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</si>
  <si>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</si>
  <si>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</si>
  <si>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</si>
  <si>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</si>
  <si>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</si>
  <si>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</si>
  <si>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</si>
  <si>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</si>
  <si>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</si>
  <si>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</si>
  <si>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</si>
  <si>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</si>
  <si>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</si>
  <si>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</si>
  <si>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</si>
  <si>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</si>
  <si>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</si>
  <si>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</si>
  <si>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</si>
  <si>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</si>
  <si>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</si>
  <si>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</si>
  <si>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</si>
  <si>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</si>
  <si>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</si>
  <si>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</si>
  <si>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</si>
  <si>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</si>
  <si>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</si>
  <si>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</si>
  <si>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</si>
  <si>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</si>
  <si>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</si>
  <si>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</si>
  <si>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</si>
  <si>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</si>
  <si>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</si>
  <si>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</si>
  <si>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</si>
  <si>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</si>
  <si>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</si>
  <si>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</si>
  <si>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</si>
  <si>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</si>
  <si>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</si>
  <si>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</si>
  <si>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</si>
  <si>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</si>
  <si>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</si>
  <si>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</si>
  <si>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</si>
  <si>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</si>
  <si>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</si>
  <si>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</si>
  <si>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</si>
  <si>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</si>
  <si>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</si>
  <si>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</si>
  <si>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</si>
  <si>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</si>
  <si>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</si>
  <si>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</si>
  <si>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</si>
  <si>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</si>
  <si>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</si>
  <si>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</si>
  <si>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</si>
  <si>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</si>
  <si>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</si>
  <si>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</si>
  <si>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</si>
  <si>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</si>
  <si>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</si>
  <si>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</si>
  <si>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</si>
  <si>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</si>
  <si>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</si>
  <si>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</si>
  <si>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</si>
  <si>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</si>
  <si>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</si>
  <si>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</si>
  <si>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</si>
  <si>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</si>
  <si>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</si>
  <si>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</si>
  <si>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</si>
  <si>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</si>
  <si>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</si>
  <si>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</si>
  <si>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</si>
  <si>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</si>
  <si>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</si>
  <si>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</si>
  <si>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</si>
  <si>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</si>
  <si>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</si>
  <si>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</si>
  <si>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</si>
  <si>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</si>
  <si>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</si>
  <si>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</si>
  <si>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</si>
  <si>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</si>
  <si>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</si>
  <si>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</si>
  <si>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</si>
  <si>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</si>
  <si>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</si>
  <si>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</si>
  <si>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</si>
  <si>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</si>
  <si>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</si>
  <si>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</si>
  <si>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</si>
  <si>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</si>
  <si>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</si>
  <si>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</si>
  <si>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</si>
  <si>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</si>
  <si>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</si>
  <si>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</si>
  <si>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</si>
  <si>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</si>
  <si>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</si>
  <si>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</si>
  <si>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</si>
  <si>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</si>
  <si>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</si>
  <si>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</si>
  <si>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</si>
  <si>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</si>
  <si>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</si>
  <si>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</si>
  <si>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</si>
  <si>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</si>
  <si>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</si>
  <si>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</si>
  <si>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</si>
  <si>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</si>
  <si>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</si>
  <si>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</si>
  <si>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</si>
  <si>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</si>
  <si>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</si>
  <si>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</si>
  <si>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</si>
  <si>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</si>
  <si>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</si>
  <si>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</si>
  <si>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</si>
  <si>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</si>
  <si>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</si>
  <si>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</si>
  <si>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</si>
  <si>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</si>
  <si>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</si>
  <si>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</si>
  <si>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</si>
  <si>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</si>
  <si>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</si>
  <si>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</si>
  <si>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</si>
  <si>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</si>
  <si>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</si>
  <si>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</si>
  <si>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</si>
  <si>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</si>
  <si>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</si>
  <si>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</si>
  <si>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</si>
  <si>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</si>
  <si>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</si>
  <si>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</si>
  <si>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</si>
  <si>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</si>
  <si>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</si>
  <si>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</si>
  <si>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</si>
  <si>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</si>
  <si>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</si>
  <si>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</si>
  <si>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</si>
  <si>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</si>
  <si>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</si>
  <si>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</si>
  <si>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</si>
  <si>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</si>
  <si>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</si>
  <si>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</si>
  <si>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</si>
  <si>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</si>
  <si>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</si>
  <si>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</si>
  <si>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</si>
  <si>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</si>
  <si>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</si>
  <si>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</si>
  <si>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</si>
  <si>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</si>
  <si>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</si>
  <si>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</si>
  <si>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</si>
  <si>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</si>
  <si>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</si>
  <si>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</si>
  <si>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</si>
  <si>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</si>
  <si>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</si>
  <si>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</si>
  <si>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</si>
  <si>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</si>
  <si>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</si>
  <si>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</si>
  <si>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</si>
  <si>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</si>
  <si>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</si>
  <si>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</si>
  <si>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</si>
  <si>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</si>
  <si>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</si>
  <si>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</si>
  <si>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</si>
  <si>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</si>
  <si>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</si>
  <si>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</si>
  <si>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</si>
  <si>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</si>
  <si>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</si>
  <si>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</si>
  <si>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</si>
  <si>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</si>
  <si>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</si>
  <si>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</si>
  <si>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</si>
  <si>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</si>
  <si>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</si>
  <si>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</si>
  <si>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</si>
  <si>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</si>
  <si>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</si>
  <si>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</si>
  <si>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</si>
  <si>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</si>
  <si>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</si>
  <si>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</si>
  <si>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</si>
  <si>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</si>
  <si>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</si>
  <si>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</si>
  <si>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</si>
  <si>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</si>
  <si>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</si>
  <si>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</si>
  <si>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</si>
  <si>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</si>
  <si>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</si>
  <si>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</si>
  <si>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</si>
  <si>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</si>
  <si>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</si>
  <si>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</si>
  <si>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</si>
  <si>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</si>
  <si>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</si>
  <si>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</si>
  <si>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</si>
  <si>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</si>
  <si>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</si>
  <si>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</si>
  <si>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</si>
  <si>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</si>
  <si>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</si>
  <si>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</si>
  <si>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</si>
  <si>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</si>
  <si>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</si>
  <si>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</si>
  <si>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</si>
  <si>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</si>
  <si>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</si>
  <si>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</si>
  <si>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</si>
  <si>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</si>
  <si>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</si>
  <si>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</si>
  <si>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</si>
  <si>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</si>
  <si>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</si>
  <si>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</si>
  <si>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</si>
  <si>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</si>
  <si>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</si>
  <si>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</si>
  <si>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</si>
  <si>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</si>
  <si>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</si>
  <si>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</si>
  <si>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</si>
  <si>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</si>
  <si>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</si>
  <si>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</si>
  <si>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</si>
  <si>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</si>
  <si>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</si>
  <si>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</si>
  <si>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</si>
  <si>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</si>
  <si>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</si>
  <si>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</si>
  <si>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</si>
  <si>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</si>
  <si>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</si>
  <si>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</si>
  <si>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</si>
  <si>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</si>
  <si>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</si>
  <si>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</si>
  <si>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</si>
  <si>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</si>
  <si>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</si>
  <si>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</si>
  <si>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</si>
  <si>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</si>
  <si>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</si>
  <si>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</si>
  <si>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</si>
  <si>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</si>
  <si>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</si>
  <si>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</si>
  <si>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</si>
  <si>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</si>
  <si>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</si>
  <si>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</si>
  <si>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</si>
  <si>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</si>
  <si>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</si>
  <si>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</si>
  <si>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</si>
  <si>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</si>
  <si>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</si>
  <si>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</si>
  <si>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</si>
  <si>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</si>
  <si>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</si>
  <si>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</si>
  <si>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</si>
  <si>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</si>
  <si>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</si>
  <si>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</si>
  <si>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</si>
  <si>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</si>
  <si>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</si>
  <si>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</si>
  <si>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</si>
  <si>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</si>
  <si>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</si>
  <si>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</si>
  <si>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</si>
  <si>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</si>
  <si>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</si>
  <si>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</si>
  <si>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</si>
  <si>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</si>
  <si>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</si>
  <si>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</si>
  <si>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</si>
  <si>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</si>
  <si>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</si>
  <si>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</si>
  <si>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</si>
  <si>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</si>
  <si>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</si>
  <si>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</si>
  <si>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</si>
  <si>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</si>
  <si>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</si>
  <si>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</si>
  <si>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</si>
  <si>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</si>
  <si>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</si>
  <si>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</si>
  <si>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</si>
  <si>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</si>
  <si>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</si>
  <si>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</si>
  <si>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</si>
  <si>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</si>
  <si>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</si>
  <si>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</si>
  <si>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</si>
  <si>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</si>
  <si>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</si>
  <si>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</si>
  <si>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</si>
  <si>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</si>
  <si>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</si>
  <si>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</si>
  <si>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</si>
  <si>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</si>
  <si>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</si>
  <si>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</si>
  <si>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</si>
  <si>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</si>
  <si>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</si>
  <si>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</si>
  <si>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</si>
  <si>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</si>
  <si>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</si>
  <si>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</si>
  <si>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</si>
  <si>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</si>
  <si>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</si>
  <si>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</si>
  <si>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</si>
  <si>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</si>
  <si>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</si>
  <si>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</si>
  <si>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</si>
  <si>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</si>
  <si>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</si>
  <si>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</si>
  <si>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</si>
  <si>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</si>
  <si>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</si>
  <si>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</si>
  <si>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</si>
  <si>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</si>
  <si>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</si>
  <si>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</si>
  <si>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</si>
  <si>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</si>
  <si>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</si>
  <si>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</si>
  <si>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</si>
  <si>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</si>
  <si>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</si>
  <si>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</si>
  <si>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</si>
  <si>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</si>
  <si>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</si>
  <si>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</si>
  <si>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</si>
  <si>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</si>
  <si>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</si>
  <si>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</si>
  <si>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</si>
  <si>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</si>
  <si>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</si>
  <si>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</si>
  <si>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</si>
  <si>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</si>
  <si>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</si>
  <si>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</si>
  <si>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</si>
  <si>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</si>
  <si>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</si>
  <si>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</si>
  <si>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</si>
  <si>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</si>
  <si>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</si>
  <si>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</si>
  <si>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</si>
  <si>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</si>
  <si>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</si>
  <si>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</si>
  <si>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</si>
  <si>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</si>
  <si>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</si>
  <si>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</si>
  <si>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</si>
  <si>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</si>
  <si>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</si>
  <si>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</si>
  <si>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</si>
  <si>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</si>
  <si>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</si>
  <si>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</si>
  <si>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</si>
  <si>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</si>
  <si>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</si>
  <si>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</si>
  <si>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</si>
  <si>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</si>
  <si>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</si>
  <si>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</si>
  <si>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</si>
  <si>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</si>
  <si>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</si>
  <si>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</si>
  <si>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</si>
  <si>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</si>
  <si>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</si>
  <si>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</si>
  <si>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</si>
  <si>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</si>
  <si>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</si>
  <si>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</si>
  <si>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</si>
  <si>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</si>
  <si>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</si>
  <si>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</si>
  <si>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</si>
  <si>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</si>
  <si>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</si>
  <si>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</si>
  <si>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</si>
  <si>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</si>
  <si>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</si>
  <si>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</si>
  <si>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</si>
  <si>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</si>
  <si>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</si>
  <si>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</si>
  <si>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</si>
  <si>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</si>
  <si>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</si>
  <si>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</si>
  <si>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</si>
  <si>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</si>
  <si>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</si>
  <si>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</si>
  <si>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</si>
  <si>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</si>
  <si>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</si>
  <si>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</si>
  <si>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</si>
  <si>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</si>
  <si>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</si>
  <si>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</si>
  <si>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</si>
  <si>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</si>
  <si>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</si>
  <si>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</si>
  <si>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</si>
  <si>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</si>
  <si>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</si>
  <si>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</si>
  <si>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</si>
  <si>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</si>
  <si>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</si>
  <si>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</si>
  <si>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</si>
  <si>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</si>
  <si>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</si>
  <si>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</si>
  <si>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</si>
  <si>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</si>
  <si>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</si>
  <si>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</si>
  <si>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</si>
  <si>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</si>
  <si>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</si>
  <si>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</si>
  <si>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</si>
  <si>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</si>
  <si>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</si>
  <si>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</si>
  <si>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</si>
  <si>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</si>
  <si>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</si>
  <si>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</si>
  <si>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</si>
  <si>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</si>
  <si>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</si>
  <si>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</si>
  <si>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</si>
  <si>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</si>
  <si>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</si>
  <si>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</si>
  <si>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</si>
  <si>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</si>
  <si>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</si>
  <si>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</si>
  <si>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</si>
  <si>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</si>
  <si>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</si>
  <si>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</si>
  <si>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</si>
  <si>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</si>
  <si>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</si>
  <si>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</si>
  <si>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</si>
  <si>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</si>
  <si>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</si>
  <si>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</si>
  <si>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</si>
  <si>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</si>
  <si>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</si>
  <si>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</si>
  <si>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</si>
  <si>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</si>
  <si>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</si>
  <si>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</si>
  <si>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</si>
  <si>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</si>
  <si>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</si>
  <si>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</si>
  <si>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</si>
  <si>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</si>
  <si>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</si>
  <si>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</si>
  <si>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</si>
  <si>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</si>
  <si>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</si>
  <si>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</si>
  <si>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</si>
  <si>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</si>
  <si>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</si>
  <si>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</si>
  <si>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</si>
  <si>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</si>
  <si>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</si>
  <si>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</si>
  <si>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</si>
  <si>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</si>
  <si>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</si>
  <si>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</si>
  <si>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</si>
  <si>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</si>
  <si>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</si>
  <si>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</si>
  <si>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</si>
  <si>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</si>
  <si>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</si>
  <si>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</si>
  <si>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</si>
  <si>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</si>
  <si>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</si>
  <si>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</si>
  <si>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</si>
  <si>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</si>
  <si>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</si>
  <si>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</si>
  <si>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</si>
  <si>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</si>
  <si>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</si>
  <si>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</si>
  <si>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</si>
  <si>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</si>
  <si>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</si>
  <si>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</si>
  <si>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</si>
  <si>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</si>
  <si>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</si>
  <si>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</si>
  <si>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</si>
  <si>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</si>
  <si>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</si>
  <si>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</si>
  <si>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</si>
  <si>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</si>
  <si>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</si>
  <si>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</si>
  <si>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</si>
  <si>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</si>
  <si>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</si>
  <si>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</si>
  <si>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</si>
  <si>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</si>
  <si>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</si>
  <si>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</si>
  <si>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</si>
  <si>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</si>
  <si>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</si>
  <si>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</si>
  <si>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</si>
  <si>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</si>
  <si>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</si>
  <si>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</si>
  <si>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</si>
  <si>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</si>
  <si>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</si>
  <si>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</si>
  <si>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</si>
  <si>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</si>
  <si>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</si>
  <si>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</si>
  <si>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</si>
  <si>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</si>
  <si>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</si>
  <si>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</si>
  <si>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</si>
  <si>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</si>
  <si>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</si>
  <si>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</si>
  <si>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</si>
  <si>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</si>
  <si>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</si>
  <si>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</si>
  <si>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</si>
  <si>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</si>
  <si>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</si>
  <si>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</si>
  <si>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</si>
  <si>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</si>
  <si>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</si>
  <si>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</si>
  <si>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</si>
  <si>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</si>
  <si>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</si>
  <si>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</si>
  <si>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</si>
  <si>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</si>
  <si>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</si>
  <si>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</si>
  <si>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</si>
  <si>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</si>
  <si>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</si>
  <si>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</si>
  <si>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</si>
  <si>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</si>
  <si>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</si>
  <si>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</si>
  <si>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</si>
  <si>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</si>
  <si>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</si>
  <si>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</si>
  <si>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</si>
  <si>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</si>
  <si>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</si>
  <si>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</si>
  <si>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</si>
  <si>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</si>
  <si>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</si>
  <si>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</si>
  <si>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</si>
  <si>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</si>
  <si>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</si>
  <si>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</si>
  <si>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</si>
  <si>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</si>
  <si>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</si>
  <si>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</si>
  <si>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</si>
  <si>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</si>
  <si>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</si>
  <si>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</si>
  <si>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</si>
  <si>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</si>
  <si>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</si>
  <si>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</si>
  <si>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</si>
  <si>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</si>
  <si>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</si>
  <si>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</si>
  <si>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</si>
  <si>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</si>
  <si>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</si>
  <si>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</si>
  <si>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</si>
  <si>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</si>
  <si>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</si>
  <si>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</si>
  <si>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</si>
  <si>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</si>
  <si>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</si>
  <si>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</si>
  <si>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</si>
  <si>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</si>
  <si>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</si>
  <si>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</si>
  <si>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</si>
  <si>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</si>
  <si>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</si>
  <si>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</si>
  <si>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</si>
  <si>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</si>
  <si>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</si>
  <si>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</si>
  <si>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</si>
  <si>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</si>
  <si>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</si>
  <si>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</si>
  <si>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</si>
  <si>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</si>
  <si>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</si>
  <si>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</si>
  <si>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</si>
  <si>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</si>
  <si>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</si>
  <si>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</si>
  <si>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</si>
  <si>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</si>
  <si>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</si>
  <si>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</si>
  <si>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</si>
  <si>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</si>
  <si>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</si>
  <si>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</si>
  <si>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</si>
  <si>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</si>
  <si>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</si>
  <si>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</si>
  <si>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</si>
  <si>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</si>
  <si>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</si>
  <si>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</si>
  <si>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</si>
  <si>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</si>
  <si>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</si>
  <si>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</si>
  <si>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</si>
  <si>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</si>
  <si>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</si>
  <si>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</si>
  <si>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</si>
  <si>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</si>
  <si>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</si>
  <si>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</si>
  <si>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</si>
  <si>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</si>
  <si>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</si>
  <si>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</si>
  <si>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</si>
  <si>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</si>
  <si>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</si>
  <si>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</si>
  <si>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</si>
  <si>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</si>
  <si>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</si>
  <si>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</si>
  <si>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</si>
  <si>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</si>
  <si>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</si>
  <si>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</si>
  <si>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</si>
  <si>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</si>
  <si>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</si>
  <si>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</si>
  <si>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</si>
  <si>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</si>
  <si>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</si>
  <si>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</si>
  <si>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</si>
  <si>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</si>
  <si>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</si>
  <si>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</si>
  <si>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</si>
  <si>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</si>
  <si>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</si>
  <si>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</si>
  <si>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</si>
  <si>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</si>
  <si>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</si>
  <si>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</si>
  <si>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</si>
  <si>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</si>
  <si>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</si>
  <si>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</si>
  <si>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</si>
  <si>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</si>
  <si>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</si>
  <si>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</si>
  <si>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</si>
  <si>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</si>
  <si>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</si>
  <si>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</si>
  <si>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</si>
  <si>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</si>
  <si>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</si>
  <si>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</si>
  <si>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</si>
  <si>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</si>
  <si>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</si>
  <si>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</si>
  <si>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</si>
  <si>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</si>
  <si>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</si>
  <si>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</si>
  <si>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</si>
  <si>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</si>
  <si>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</si>
  <si>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</si>
  <si>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</si>
  <si>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</si>
  <si>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</si>
  <si>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</si>
  <si>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</si>
  <si>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</si>
  <si>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</si>
  <si>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</si>
  <si>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</si>
  <si>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</si>
  <si>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</si>
  <si>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</si>
  <si>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</si>
  <si>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</si>
  <si>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</si>
  <si>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</si>
  <si>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</si>
  <si>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</si>
  <si>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</si>
  <si>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</si>
  <si>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</si>
  <si>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</si>
  <si>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</si>
  <si>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</si>
  <si>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</si>
  <si>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</si>
  <si>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</si>
  <si>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</si>
  <si>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</si>
  <si>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</si>
  <si>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</si>
  <si>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</si>
  <si>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</si>
  <si>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</si>
  <si>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</si>
  <si>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</si>
  <si>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</si>
  <si>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</si>
  <si>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</si>
  <si>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</si>
  <si>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</si>
  <si>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</si>
  <si>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</si>
  <si>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</si>
  <si>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</si>
  <si>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</si>
  <si>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</si>
  <si>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</si>
  <si>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</si>
  <si>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</si>
  <si>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</si>
  <si>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</si>
  <si>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</si>
  <si>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</si>
  <si>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</si>
  <si>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</si>
  <si>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</si>
  <si>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</si>
  <si>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</si>
  <si>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</si>
  <si>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</si>
  <si>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</si>
  <si>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</si>
  <si>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</si>
  <si>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</si>
  <si>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</si>
  <si>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</si>
  <si>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</si>
  <si>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</si>
  <si>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</si>
  <si>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</si>
  <si>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</si>
  <si>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</si>
  <si>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</si>
  <si>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</si>
  <si>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</si>
  <si>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</si>
  <si>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</si>
  <si>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</si>
  <si>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</si>
  <si>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</si>
  <si>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</si>
  <si>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</si>
  <si>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</si>
  <si>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</si>
  <si>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</si>
  <si>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</si>
  <si>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</si>
  <si>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</si>
  <si>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</si>
  <si>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</si>
  <si>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</si>
  <si>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</si>
  <si>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</si>
  <si>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</si>
  <si>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</si>
  <si>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</si>
  <si>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</si>
  <si>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</si>
  <si>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</si>
  <si>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</si>
  <si>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</si>
  <si>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</si>
  <si>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</si>
  <si>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</si>
  <si>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</si>
  <si>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</si>
  <si>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</si>
  <si>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</si>
  <si>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</si>
  <si>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</si>
  <si>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</si>
  <si>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</si>
  <si>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</si>
  <si>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</si>
  <si>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</si>
  <si>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</si>
  <si>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</si>
  <si>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</si>
  <si>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</si>
  <si>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</si>
  <si>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</si>
  <si>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</si>
  <si>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</si>
  <si>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</si>
  <si>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</si>
  <si>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</si>
  <si>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</si>
  <si>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</si>
  <si>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</si>
  <si>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</si>
  <si>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</si>
  <si>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</si>
  <si>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</si>
  <si>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</si>
  <si>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</si>
  <si>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</si>
  <si>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</si>
  <si>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</si>
  <si>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</si>
  <si>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</si>
  <si>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</si>
  <si>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</si>
  <si>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</si>
  <si>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</si>
  <si>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</si>
  <si>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</si>
  <si>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</si>
  <si>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</si>
  <si>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</si>
  <si>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</si>
  <si>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</si>
  <si>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</si>
  <si>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</si>
  <si>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</si>
  <si>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</si>
  <si>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</si>
  <si>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</si>
  <si>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</si>
  <si>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</si>
  <si>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</si>
  <si>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</si>
  <si>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</si>
  <si>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</si>
  <si>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</si>
  <si>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</si>
  <si>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</si>
  <si>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</si>
  <si>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</si>
  <si>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</si>
  <si>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</si>
  <si>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</si>
  <si>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</si>
  <si>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</si>
  <si>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</si>
  <si>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</si>
  <si>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</si>
  <si>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</si>
  <si>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</si>
  <si>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</si>
  <si>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</si>
  <si>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</si>
  <si>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</si>
  <si>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</si>
  <si>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</si>
  <si>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</si>
  <si>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</si>
  <si>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</si>
  <si>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</si>
  <si>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</si>
  <si>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</si>
  <si>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</si>
  <si>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</si>
  <si>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</si>
  <si>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</si>
  <si>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</si>
  <si>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</si>
  <si>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</si>
  <si>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</si>
  <si>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</si>
  <si>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</si>
  <si>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</si>
  <si>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</si>
  <si>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</si>
  <si>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</si>
  <si>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</si>
  <si>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</si>
  <si>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</si>
  <si>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</si>
  <si>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</si>
  <si>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</si>
  <si>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</si>
  <si>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</si>
  <si>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</si>
  <si>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</si>
  <si>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</si>
  <si>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</si>
  <si>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</si>
  <si>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</si>
  <si>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</si>
  <si>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</si>
  <si>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</si>
  <si>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</si>
  <si>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</si>
  <si>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</si>
  <si>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</si>
  <si>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</si>
  <si>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</si>
  <si>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</si>
  <si>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</si>
  <si>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</si>
  <si>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</si>
  <si>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</si>
  <si>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</si>
  <si>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</si>
  <si>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</si>
  <si>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</si>
  <si>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</si>
  <si>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</si>
  <si>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</si>
  <si>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</si>
  <si>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</si>
  <si>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</si>
  <si>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</si>
  <si>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</si>
  <si>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</si>
  <si>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</si>
  <si>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</si>
  <si>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</si>
  <si>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</si>
  <si>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</si>
  <si>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</si>
  <si>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</si>
  <si>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</si>
  <si>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</si>
  <si>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</si>
  <si>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</si>
  <si>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</si>
  <si>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</si>
  <si>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</si>
  <si>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</si>
  <si>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</si>
  <si>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</si>
  <si>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</si>
  <si>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</si>
  <si>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</si>
  <si>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</si>
  <si>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</si>
  <si>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</si>
  <si>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</si>
  <si>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</si>
  <si>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</si>
  <si>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</si>
  <si>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</si>
  <si>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</si>
  <si>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</si>
  <si>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</si>
  <si>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</si>
  <si>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</si>
  <si>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</si>
  <si>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</si>
  <si>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</si>
  <si>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</si>
  <si>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</si>
  <si>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</si>
  <si>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</si>
  <si>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</si>
  <si>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</si>
  <si>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</si>
  <si>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</si>
  <si>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</si>
  <si>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</si>
  <si>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</si>
  <si>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</si>
  <si>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</si>
  <si>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</si>
  <si>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</si>
  <si>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</si>
  <si>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</si>
  <si>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</si>
  <si>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</si>
  <si>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</si>
  <si>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</si>
  <si>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</si>
  <si>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</si>
  <si>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</si>
  <si>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</si>
  <si>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</si>
  <si>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</si>
  <si>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</si>
  <si>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</si>
  <si>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</si>
  <si>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</si>
  <si>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</si>
  <si>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</si>
  <si>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</si>
  <si>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</si>
  <si>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</si>
  <si>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</si>
  <si>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</si>
  <si>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</si>
  <si>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</si>
  <si>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</si>
  <si>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</si>
  <si>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</si>
  <si>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</si>
  <si>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</si>
  <si>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</si>
  <si>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</si>
  <si>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</si>
  <si>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</si>
  <si>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</si>
  <si>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</si>
  <si>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</si>
  <si>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</si>
  <si>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</si>
  <si>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</si>
  <si>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</si>
  <si>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</si>
  <si>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</si>
  <si>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</si>
  <si>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</si>
  <si>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</si>
  <si>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</si>
  <si>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</si>
  <si>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</si>
  <si>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</si>
  <si>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</si>
  <si>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</si>
  <si>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</si>
  <si>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</si>
  <si>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</si>
  <si>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</si>
  <si>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</si>
  <si>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</si>
  <si>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</si>
  <si>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</si>
  <si>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</si>
  <si>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</si>
  <si>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</si>
  <si>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</si>
  <si>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</si>
  <si>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</si>
  <si>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</si>
  <si>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</si>
  <si>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</si>
  <si>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</si>
  <si>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</si>
  <si>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</si>
  <si>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</si>
  <si>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</si>
  <si>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</si>
  <si>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</si>
  <si>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</si>
  <si>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</si>
  <si>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</si>
  <si>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</si>
  <si>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</si>
  <si>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</si>
  <si>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</si>
  <si>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</si>
  <si>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</si>
  <si>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</si>
  <si>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</si>
  <si>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</si>
  <si>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</si>
  <si>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</si>
  <si>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</si>
  <si>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</si>
  <si>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</si>
  <si>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</si>
  <si>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</si>
  <si>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</si>
  <si>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</si>
  <si>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</si>
  <si>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</si>
  <si>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</si>
  <si>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</si>
  <si>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</si>
  <si>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</si>
  <si>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</si>
  <si>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</si>
  <si>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</si>
  <si>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</si>
  <si>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</si>
  <si>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</si>
  <si>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</si>
  <si>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</si>
  <si>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</si>
  <si>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</si>
  <si>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</si>
  <si>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</si>
  <si>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</si>
  <si>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</si>
  <si>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</si>
  <si>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</si>
  <si>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</si>
  <si>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</si>
  <si>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</si>
  <si>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</si>
  <si>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</si>
  <si>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</si>
  <si>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</si>
  <si>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</si>
  <si>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</si>
  <si>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</si>
  <si>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</si>
  <si>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</si>
  <si>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</si>
  <si>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</si>
  <si>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</si>
  <si>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</si>
  <si>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</si>
  <si>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</si>
  <si>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</si>
  <si>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</si>
  <si>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</si>
  <si>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</si>
  <si>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</si>
  <si>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</si>
  <si>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</si>
  <si>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</si>
  <si>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</si>
  <si>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</si>
  <si>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</si>
  <si>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</si>
  <si>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</si>
  <si>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</si>
  <si>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</si>
  <si>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</si>
  <si>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</si>
  <si>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</si>
  <si>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</si>
  <si>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</si>
  <si>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</si>
  <si>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</si>
  <si>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</si>
  <si>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</si>
  <si>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</si>
  <si>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</si>
  <si>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</si>
  <si>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</si>
  <si>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</si>
  <si>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</si>
  <si>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</si>
  <si>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</si>
  <si>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</si>
  <si>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</si>
  <si>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</si>
  <si>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</si>
  <si>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</si>
  <si>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</si>
  <si>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</si>
  <si>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</si>
  <si>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</si>
  <si>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</si>
  <si>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</si>
  <si>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</si>
  <si>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</si>
  <si>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</si>
  <si>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</si>
  <si>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</si>
  <si>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</si>
  <si>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</si>
  <si>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</si>
  <si>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</si>
  <si>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</si>
  <si>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</si>
  <si>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</si>
  <si>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</si>
  <si>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</si>
  <si>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</si>
  <si>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</si>
  <si>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</si>
  <si>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</si>
  <si>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</si>
  <si>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</si>
  <si>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</si>
  <si>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</si>
  <si>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</si>
  <si>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</si>
  <si>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</si>
  <si>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</si>
  <si>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</si>
  <si>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</si>
  <si>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</si>
  <si>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</si>
  <si>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</si>
  <si>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</si>
  <si>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</si>
  <si>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</si>
  <si>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</si>
  <si>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</si>
  <si>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</si>
  <si>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</si>
  <si>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</si>
  <si>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</si>
  <si>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</si>
  <si>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</si>
  <si>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</si>
  <si>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</si>
  <si>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</si>
  <si>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</si>
  <si>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</si>
  <si>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</si>
  <si>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</si>
  <si>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</si>
  <si>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</si>
  <si>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</si>
  <si>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</si>
  <si>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</si>
  <si>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</si>
  <si>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</si>
  <si>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</si>
  <si>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</si>
  <si>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</si>
  <si>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</si>
  <si>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</si>
  <si>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</si>
  <si>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</si>
  <si>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</si>
  <si>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</si>
  <si>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</si>
  <si>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</si>
  <si>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</si>
  <si>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</si>
  <si>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</si>
  <si>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</si>
  <si>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</si>
  <si>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</si>
  <si>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</si>
  <si>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</si>
  <si>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</si>
  <si>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</si>
  <si>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</si>
  <si>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</si>
  <si>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</si>
  <si>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</si>
  <si>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</si>
  <si>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</si>
  <si>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</si>
  <si>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</si>
  <si>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</si>
  <si>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</si>
  <si>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</si>
  <si>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</si>
  <si>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</si>
  <si>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</si>
  <si>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</si>
  <si>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</si>
  <si>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</si>
  <si>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</si>
  <si>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</si>
  <si>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</si>
  <si>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</si>
  <si>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</si>
  <si>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</si>
  <si>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</si>
  <si>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</si>
  <si>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</si>
  <si>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</si>
  <si>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</si>
  <si>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</si>
  <si>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</si>
  <si>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</si>
  <si>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</si>
  <si>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</si>
  <si>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</si>
  <si>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</si>
  <si>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</si>
  <si>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</si>
  <si>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</si>
  <si>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</si>
  <si>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</si>
  <si>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</si>
  <si>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</si>
  <si>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</si>
  <si>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</si>
  <si>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</si>
  <si>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</si>
  <si>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</si>
  <si>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</si>
  <si>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</si>
  <si>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</si>
  <si>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</si>
  <si>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</si>
  <si>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</si>
  <si>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</si>
  <si>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</si>
  <si>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</si>
  <si>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</si>
  <si>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</si>
  <si>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</si>
  <si>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</si>
  <si>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</si>
  <si>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</si>
  <si>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</si>
  <si>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</si>
  <si>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</si>
  <si>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</si>
  <si>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</si>
  <si>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</si>
  <si>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</si>
  <si>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</si>
  <si>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</si>
  <si>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</si>
  <si>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</si>
  <si>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</si>
  <si>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</si>
  <si>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</si>
  <si>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</si>
  <si>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</si>
  <si>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</si>
  <si>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</si>
  <si>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</si>
  <si>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</si>
  <si>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</si>
  <si>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</si>
  <si>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</si>
  <si>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</si>
  <si>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</si>
  <si>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</si>
  <si>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</si>
  <si>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</si>
  <si>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</si>
  <si>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</si>
  <si>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</si>
  <si>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</si>
  <si>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</si>
  <si>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</si>
  <si>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</si>
  <si>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</si>
  <si>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</si>
  <si>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</si>
  <si>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</si>
  <si>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</si>
  <si>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</si>
  <si>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</si>
  <si>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</si>
  <si>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</si>
  <si>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</si>
  <si>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</si>
  <si>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</si>
  <si>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</si>
  <si>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</si>
  <si>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</si>
  <si>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</si>
  <si>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</si>
  <si>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</si>
  <si>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</si>
  <si>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</si>
  <si>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</si>
  <si>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</si>
  <si>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</si>
  <si>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</si>
  <si>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</si>
  <si>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</si>
  <si>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</si>
  <si>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</si>
  <si>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</si>
  <si>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</si>
  <si>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</si>
  <si>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</si>
  <si>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</si>
  <si>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</si>
  <si>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</si>
  <si>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</si>
  <si>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</si>
  <si>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</si>
  <si>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</si>
  <si>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</si>
  <si>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</si>
  <si>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</si>
  <si>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</si>
  <si>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</si>
  <si>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</si>
  <si>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</si>
  <si>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</si>
  <si>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</si>
  <si>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</si>
  <si>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</si>
  <si>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</si>
  <si>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</si>
  <si>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</si>
  <si>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</si>
  <si>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</si>
  <si>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</si>
  <si>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</si>
  <si>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</si>
  <si>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</si>
  <si>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</si>
  <si>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</si>
  <si>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</si>
  <si>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</si>
  <si>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</si>
  <si>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</si>
  <si>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</si>
  <si>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</si>
  <si>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</si>
  <si>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</si>
  <si>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</si>
  <si>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</si>
  <si>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</si>
  <si>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</si>
  <si>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</si>
  <si>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</si>
  <si>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</si>
  <si>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</si>
  <si>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</si>
  <si>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</si>
  <si>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</si>
  <si>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</si>
  <si>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</si>
  <si>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</si>
  <si>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</si>
  <si>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</si>
  <si>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</si>
  <si>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</si>
  <si>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</si>
  <si>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</si>
  <si>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</si>
  <si>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</si>
  <si>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</si>
  <si>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</si>
  <si>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</si>
  <si>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</si>
  <si>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</si>
  <si>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</si>
  <si>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</si>
  <si>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</si>
  <si>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</si>
  <si>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</si>
  <si>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</si>
  <si>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</si>
  <si>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</si>
  <si>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</si>
  <si>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</si>
  <si>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</si>
  <si>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</si>
  <si>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</si>
  <si>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</si>
  <si>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</si>
  <si>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</si>
  <si>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</si>
  <si>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</si>
  <si>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</si>
  <si>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</si>
  <si>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</si>
  <si>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</si>
  <si>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</si>
  <si>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</si>
  <si>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</si>
  <si>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</si>
  <si>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</si>
  <si>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</si>
  <si>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</si>
  <si>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</si>
  <si>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</si>
  <si>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</si>
  <si>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</si>
  <si>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</si>
  <si>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</si>
  <si>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</si>
  <si>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</si>
  <si>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</si>
  <si>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</si>
  <si>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</si>
  <si>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</si>
  <si>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</si>
  <si>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</si>
  <si>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</si>
  <si>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</si>
  <si>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</si>
  <si>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</si>
  <si>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</si>
  <si>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</si>
  <si>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</si>
  <si>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</si>
  <si>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</si>
  <si>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</si>
  <si>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</si>
  <si>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</si>
  <si>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</si>
  <si>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</si>
  <si>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</si>
  <si>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</si>
  <si>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</si>
  <si>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</si>
  <si>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</si>
  <si>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</si>
  <si>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</si>
  <si>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</si>
  <si>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</si>
  <si>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</si>
  <si>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</si>
  <si>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</si>
  <si>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</si>
  <si>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</si>
  <si>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</si>
  <si>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</si>
  <si>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</si>
  <si>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</si>
  <si>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</si>
  <si>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</si>
  <si>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</si>
  <si>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</si>
  <si>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</si>
  <si>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</si>
  <si>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</si>
  <si>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</si>
  <si>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</si>
  <si>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</si>
  <si>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</si>
  <si>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</si>
  <si>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</si>
  <si>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</si>
  <si>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</si>
  <si>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</si>
  <si>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</si>
  <si>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</si>
  <si>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</si>
  <si>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</si>
  <si>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</si>
  <si>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</si>
  <si>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</si>
  <si>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</si>
  <si>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</si>
  <si>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</si>
  <si>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</si>
  <si>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</si>
  <si>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</si>
  <si>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</si>
  <si>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</si>
  <si>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</si>
  <si>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</si>
  <si>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</si>
  <si>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</si>
  <si>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</si>
  <si>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</si>
  <si>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</si>
  <si>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</si>
  <si>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</si>
  <si>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</si>
  <si>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</si>
  <si>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</si>
  <si>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</si>
  <si>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</si>
  <si>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</si>
  <si>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</si>
  <si>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</si>
  <si>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</si>
  <si>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</si>
  <si>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</si>
  <si>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</si>
  <si>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</si>
  <si>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</si>
  <si>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</si>
  <si>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</si>
  <si>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</si>
  <si>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</si>
  <si>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</si>
  <si>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</si>
  <si>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</si>
  <si>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</si>
  <si>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</si>
  <si>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</si>
  <si>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</si>
  <si>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</si>
  <si>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</si>
  <si>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</si>
  <si>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</si>
  <si>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</si>
  <si>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</si>
  <si>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</si>
  <si>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</si>
  <si>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</si>
  <si>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</si>
  <si>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</si>
  <si>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</si>
  <si>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</si>
  <si>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</si>
  <si>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</si>
  <si>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</si>
  <si>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</si>
  <si>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</si>
  <si>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</si>
  <si>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</si>
  <si>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</si>
  <si>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</si>
  <si>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</si>
  <si>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</si>
  <si>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</si>
  <si>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</si>
  <si>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</si>
  <si>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</si>
  <si>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</si>
  <si>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</si>
  <si>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</si>
  <si>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</si>
  <si>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</si>
  <si>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</si>
  <si>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</si>
  <si>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</si>
  <si>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</si>
  <si>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</si>
  <si>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</si>
  <si>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</si>
  <si>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</si>
  <si>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</si>
  <si>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</si>
  <si>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</si>
  <si>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</si>
  <si>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</si>
  <si>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</si>
  <si>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</si>
  <si>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</si>
  <si>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</si>
  <si>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</si>
  <si>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</si>
  <si>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</si>
  <si>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</si>
  <si>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</si>
  <si>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</si>
  <si>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</si>
  <si>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</si>
  <si>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</si>
  <si>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</si>
  <si>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</si>
  <si>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</si>
  <si>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</si>
  <si>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</si>
  <si>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</si>
  <si>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</si>
  <si>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</si>
  <si>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</si>
  <si>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</si>
  <si>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</si>
  <si>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</si>
  <si>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</si>
  <si>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</si>
  <si>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</si>
  <si>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</si>
  <si>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</si>
  <si>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</si>
  <si>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</si>
  <si>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</si>
  <si>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</si>
  <si>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</si>
  <si>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</si>
  <si>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</si>
  <si>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</si>
  <si>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</si>
  <si>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</si>
  <si>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</si>
  <si>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</si>
  <si>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</si>
  <si>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</si>
  <si>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</si>
  <si>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</si>
  <si>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</si>
  <si>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</si>
  <si>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</si>
  <si>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</si>
  <si>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</si>
  <si>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</si>
  <si>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</si>
  <si>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</si>
  <si>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</si>
  <si>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</si>
  <si>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</si>
  <si>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</si>
  <si>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</si>
  <si>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</si>
  <si>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</si>
  <si>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</si>
  <si>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</si>
  <si>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</si>
  <si>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</si>
  <si>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</si>
  <si>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</si>
  <si>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</si>
  <si>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</si>
  <si>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</si>
  <si>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</si>
  <si>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</si>
  <si>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</si>
  <si>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</si>
  <si>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</si>
  <si>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</si>
  <si>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</si>
  <si>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</si>
  <si>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</si>
  <si>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</si>
  <si>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</si>
  <si>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</si>
  <si>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</si>
  <si>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</si>
  <si>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</si>
  <si>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</si>
  <si>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</si>
  <si>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</si>
  <si>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</si>
  <si>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</si>
  <si>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</si>
  <si>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</si>
  <si>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</si>
  <si>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</si>
  <si>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</si>
  <si>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</si>
  <si>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</si>
  <si>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</si>
  <si>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</si>
  <si>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</si>
  <si>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</si>
  <si>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</si>
  <si>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</si>
  <si>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</si>
  <si>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</si>
  <si>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</si>
  <si>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</si>
  <si>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</si>
  <si>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</si>
  <si>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</si>
  <si>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</si>
  <si>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</si>
  <si>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</si>
  <si>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</si>
  <si>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</si>
  <si>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</si>
  <si>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</si>
  <si>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</si>
  <si>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</si>
  <si>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</si>
  <si>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</si>
  <si>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</si>
  <si>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</si>
  <si>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</si>
  <si>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</si>
  <si>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</si>
  <si>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</si>
  <si>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</si>
  <si>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</si>
  <si>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</si>
  <si>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</si>
  <si>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</si>
  <si>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</si>
  <si>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</si>
  <si>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</si>
  <si>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</si>
  <si>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</si>
  <si>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</si>
  <si>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</si>
  <si>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</si>
  <si>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</si>
  <si>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</si>
  <si>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</si>
  <si>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</si>
  <si>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</si>
  <si>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</si>
  <si>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</si>
  <si>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</si>
  <si>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</si>
  <si>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</si>
  <si>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</si>
  <si>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</si>
  <si>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</si>
  <si>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</si>
  <si>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</si>
  <si>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</si>
  <si>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</si>
  <si>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</si>
  <si>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</si>
  <si>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</si>
  <si>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</si>
  <si>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</si>
  <si>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</si>
  <si>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</si>
  <si>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</si>
  <si>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</si>
  <si>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</si>
  <si>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</si>
  <si>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</si>
  <si>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</si>
  <si>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</si>
  <si>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</si>
  <si>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</si>
  <si>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</si>
  <si>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</si>
  <si>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</si>
  <si>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</si>
  <si>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</si>
  <si>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</si>
  <si>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</si>
  <si>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</si>
  <si>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</si>
  <si>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</si>
  <si>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</si>
  <si>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</si>
  <si>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</si>
  <si>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</si>
  <si>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</si>
  <si>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</si>
  <si>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</si>
  <si>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</si>
  <si>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</si>
  <si>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</si>
  <si>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</si>
  <si>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</si>
  <si>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</si>
  <si>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</si>
  <si>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</si>
  <si>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</si>
  <si>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</si>
  <si>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</si>
  <si>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</si>
  <si>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</si>
  <si>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</si>
  <si>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</si>
  <si>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</si>
  <si>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</si>
  <si>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</si>
  <si>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</si>
  <si>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</si>
  <si>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</si>
  <si>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</si>
  <si>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</si>
  <si>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</si>
  <si>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</si>
  <si>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</si>
  <si>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</si>
  <si>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</si>
  <si>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</si>
  <si>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</si>
  <si>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</si>
  <si>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</si>
  <si>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</si>
  <si>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</si>
  <si>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</si>
  <si>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</si>
  <si>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</si>
  <si>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</si>
  <si>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</si>
  <si>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</si>
  <si>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</si>
  <si>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</si>
  <si>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</si>
  <si>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</si>
  <si>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</si>
  <si>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</si>
  <si>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</si>
  <si>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</si>
  <si>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</si>
  <si>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</si>
  <si>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</si>
  <si>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</si>
  <si>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</si>
  <si>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</si>
  <si>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</si>
  <si>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</si>
  <si>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</si>
  <si>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</si>
  <si>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</si>
  <si>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</si>
  <si>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</si>
  <si>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</si>
  <si>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</si>
  <si>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</si>
  <si>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</si>
  <si>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</si>
  <si>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</si>
  <si>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</si>
  <si>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</si>
  <si>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</si>
  <si>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</si>
  <si>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</si>
  <si>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</si>
  <si>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</si>
  <si>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</si>
  <si>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</si>
  <si>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</si>
  <si>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</si>
  <si>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</si>
  <si>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</si>
  <si>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</si>
  <si>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</si>
  <si>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</si>
  <si>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</si>
  <si>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</si>
  <si>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</si>
  <si>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</si>
  <si>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</si>
  <si>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</si>
  <si>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</si>
  <si>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</si>
  <si>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</si>
  <si>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</si>
  <si>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</si>
  <si>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</si>
  <si>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</si>
  <si>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</si>
  <si>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</si>
  <si>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</si>
  <si>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</si>
  <si>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</si>
  <si>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</si>
  <si>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</si>
  <si>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</si>
  <si>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</si>
  <si>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</si>
  <si>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</si>
  <si>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</si>
  <si>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</si>
  <si>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</si>
  <si>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</si>
  <si>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</si>
  <si>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</si>
  <si>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</si>
  <si>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</si>
  <si>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</si>
  <si>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</si>
  <si>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</si>
  <si>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</si>
  <si>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</si>
  <si>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</si>
  <si>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</si>
  <si>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</si>
  <si>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</si>
  <si>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</si>
  <si>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</si>
  <si>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</si>
  <si>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</si>
  <si>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</si>
  <si>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</si>
  <si>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</si>
  <si>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</si>
  <si>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</si>
  <si>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</si>
  <si>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</si>
  <si>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</si>
  <si>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</si>
  <si>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</si>
  <si>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</si>
  <si>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</si>
  <si>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</si>
  <si>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</si>
  <si>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</si>
  <si>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</si>
  <si>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</si>
  <si>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</si>
  <si>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</si>
  <si>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</si>
  <si>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</si>
  <si>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</si>
  <si>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</si>
  <si>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</si>
  <si>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</si>
  <si>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</si>
  <si>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</si>
  <si>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</si>
  <si>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</si>
  <si>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</si>
  <si>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</si>
  <si>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</si>
  <si>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</si>
  <si>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</si>
  <si>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</si>
  <si>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</si>
  <si>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</si>
  <si>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</si>
  <si>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</si>
  <si>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</si>
  <si>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</si>
  <si>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</si>
  <si>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</si>
  <si>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</si>
  <si>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</si>
  <si>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</si>
  <si>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</si>
  <si>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</si>
  <si>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</si>
  <si>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</si>
  <si>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</si>
  <si>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</si>
  <si>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</si>
  <si>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</si>
  <si>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</si>
  <si>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</si>
  <si>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</si>
  <si>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</si>
  <si>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</si>
  <si>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</si>
  <si>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</si>
  <si>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</si>
  <si>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</si>
  <si>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</si>
  <si>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</si>
  <si>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</si>
  <si>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</si>
  <si>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</si>
  <si>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</si>
  <si>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</si>
  <si>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</si>
  <si>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</si>
  <si>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</si>
  <si>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</si>
  <si>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</si>
  <si>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</si>
  <si>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</si>
  <si>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</si>
  <si>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</si>
  <si>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</si>
  <si>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</si>
  <si>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</si>
  <si>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</si>
  <si>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</si>
  <si>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</si>
  <si>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</si>
  <si>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</si>
  <si>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</si>
  <si>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</si>
  <si>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</si>
  <si>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</si>
  <si>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</si>
  <si>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</si>
  <si>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</si>
  <si>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</si>
  <si>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</si>
  <si>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</si>
  <si>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</si>
  <si>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</si>
  <si>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</si>
  <si>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</si>
  <si>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</si>
  <si>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</si>
  <si>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</si>
  <si>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</si>
  <si>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</si>
  <si>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</si>
  <si>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</si>
  <si>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</si>
  <si>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</si>
  <si>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</si>
  <si>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</si>
  <si>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</si>
  <si>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</si>
  <si>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</si>
  <si>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</si>
  <si>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</si>
  <si>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</si>
  <si>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</si>
  <si>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</si>
  <si>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</si>
  <si>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</si>
  <si>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</si>
  <si>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</si>
  <si>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</si>
  <si>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</si>
  <si>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</si>
  <si>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</si>
  <si>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</si>
  <si>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</si>
  <si>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</si>
  <si>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</si>
  <si>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</si>
  <si>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</si>
  <si>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</si>
  <si>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</si>
  <si>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</si>
  <si>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</si>
  <si>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</si>
  <si>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</si>
  <si>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</si>
  <si>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</si>
  <si>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</si>
  <si>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</si>
  <si>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</si>
  <si>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</si>
  <si>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</si>
  <si>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</si>
  <si>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</si>
  <si>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</si>
  <si>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</si>
  <si>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</si>
  <si>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</si>
  <si>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</si>
  <si>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</si>
  <si>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</si>
  <si>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</si>
  <si>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</si>
  <si>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</si>
  <si>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</si>
  <si>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</si>
  <si>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</si>
  <si>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</si>
  <si>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</si>
  <si>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</si>
  <si>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</si>
  <si>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</si>
  <si>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</si>
  <si>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</si>
  <si>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</si>
  <si>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</si>
  <si>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</si>
  <si>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</si>
  <si>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</si>
  <si>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</si>
  <si>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</si>
  <si>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</si>
  <si>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</si>
  <si>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</si>
  <si>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</si>
  <si>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</si>
  <si>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</si>
  <si>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</si>
  <si>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</si>
  <si>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</si>
  <si>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</si>
  <si>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</si>
  <si>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</si>
  <si>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</si>
  <si>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</si>
  <si>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</si>
  <si>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</si>
  <si>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</si>
  <si>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</si>
  <si>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</si>
  <si>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</si>
  <si>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</si>
  <si>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</si>
  <si>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</si>
  <si>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</si>
  <si>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</si>
  <si>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</si>
  <si>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</si>
  <si>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</si>
  <si>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</si>
  <si>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</si>
  <si>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</si>
  <si>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</si>
  <si>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</si>
  <si>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</si>
  <si>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</si>
  <si>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</si>
  <si>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</si>
  <si>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</si>
  <si>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</si>
  <si>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</si>
  <si>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</si>
  <si>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</si>
  <si>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</si>
  <si>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</si>
  <si>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</si>
  <si>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</si>
  <si>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</si>
  <si>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</si>
  <si>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</si>
  <si>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</si>
  <si>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</si>
  <si>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</si>
  <si>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</si>
  <si>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</si>
  <si>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</si>
  <si>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</si>
  <si>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</si>
  <si>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</si>
  <si>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</si>
  <si>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</si>
  <si>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</si>
  <si>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</si>
  <si>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</si>
  <si>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</si>
  <si>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</si>
  <si>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</si>
  <si>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</si>
  <si>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</si>
  <si>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</si>
  <si>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</si>
  <si>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</si>
  <si>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</si>
  <si>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</si>
  <si>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</si>
  <si>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</si>
  <si>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</si>
  <si>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</si>
  <si>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</si>
  <si>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</si>
  <si>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</si>
  <si>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</si>
  <si>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</si>
  <si>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</si>
  <si>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</si>
  <si>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</si>
  <si>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</si>
  <si>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</si>
  <si>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</si>
  <si>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</si>
  <si>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</si>
  <si>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</si>
  <si>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</si>
  <si>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</si>
  <si>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</si>
  <si>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</si>
  <si>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</si>
  <si>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</si>
  <si>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</si>
  <si>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</si>
  <si>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</si>
  <si>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</si>
  <si>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</si>
  <si>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</si>
  <si>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</si>
  <si>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</si>
  <si>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</si>
  <si>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</si>
  <si>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</si>
  <si>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</si>
  <si>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</si>
  <si>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</si>
  <si>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</si>
  <si>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</si>
  <si>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</si>
  <si>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</si>
  <si>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</si>
  <si>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</si>
  <si>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</si>
  <si>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</si>
  <si>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</si>
  <si>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</si>
  <si>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</si>
  <si>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</si>
  <si>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</si>
  <si>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</si>
  <si>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</si>
  <si>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</si>
  <si>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</si>
  <si>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</si>
  <si>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</si>
  <si>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</si>
  <si>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</si>
  <si>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</si>
  <si>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</si>
  <si>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</si>
  <si>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</si>
  <si>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</si>
  <si>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</si>
  <si>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</si>
  <si>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</si>
  <si>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</si>
  <si>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</si>
  <si>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</si>
  <si>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</si>
  <si>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</si>
  <si>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</si>
  <si>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</si>
  <si>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</si>
  <si>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</si>
  <si>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</si>
  <si>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</si>
  <si>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</si>
  <si>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</si>
  <si>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</si>
  <si>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</si>
  <si>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</si>
  <si>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</si>
  <si>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</si>
  <si>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</si>
  <si>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</si>
  <si>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</si>
  <si>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</si>
  <si>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</si>
  <si>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</si>
  <si>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</si>
  <si>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</si>
  <si>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</si>
  <si>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</si>
  <si>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</si>
  <si>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</si>
  <si>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</si>
  <si>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</si>
  <si>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</si>
  <si>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</si>
  <si>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</si>
  <si>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</si>
  <si>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</si>
  <si>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</si>
  <si>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</si>
  <si>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</si>
  <si>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</si>
  <si>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</si>
  <si>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</si>
  <si>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</si>
  <si>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</si>
  <si>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</si>
  <si>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</si>
  <si>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</si>
  <si>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</si>
  <si>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</si>
  <si>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</si>
  <si>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</si>
  <si>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</si>
  <si>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</si>
  <si>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</si>
  <si>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</si>
  <si>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</si>
  <si>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</si>
  <si>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</si>
  <si>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</si>
  <si>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</si>
  <si>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</si>
  <si>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</si>
  <si>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</si>
  <si>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</si>
  <si>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</si>
  <si>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</si>
  <si>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</si>
  <si>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</si>
  <si>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</si>
  <si>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</si>
  <si>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</si>
  <si>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</si>
  <si>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</si>
  <si>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</si>
  <si>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</si>
  <si>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</si>
  <si>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</si>
  <si>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</si>
  <si>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</si>
  <si>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</si>
  <si>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</si>
  <si>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</si>
  <si>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</si>
  <si>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</si>
  <si>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</si>
  <si>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</si>
  <si>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</si>
  <si>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</si>
  <si>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</si>
  <si>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</si>
  <si>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</si>
  <si>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</si>
  <si>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</si>
  <si>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</si>
  <si>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</si>
  <si>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</si>
  <si>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</si>
  <si>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</si>
  <si>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</si>
  <si>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</si>
  <si>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</si>
  <si>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</si>
  <si>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</si>
  <si>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</si>
  <si>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</si>
  <si>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</si>
  <si>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</si>
  <si>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</si>
  <si>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</si>
  <si>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</si>
  <si>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</si>
  <si>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</si>
  <si>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</si>
  <si>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</si>
  <si>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</si>
  <si>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</si>
  <si>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</si>
  <si>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</si>
  <si>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</si>
  <si>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</si>
  <si>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</si>
  <si>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</si>
  <si>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</si>
  <si>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</si>
  <si>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</si>
  <si>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</si>
  <si>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</si>
  <si>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</si>
  <si>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</si>
  <si>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</si>
  <si>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</si>
  <si>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</si>
  <si>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</si>
  <si>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</si>
  <si>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</si>
  <si>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</si>
  <si>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</si>
  <si>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</si>
  <si>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</si>
  <si>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</si>
  <si>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</si>
  <si>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</si>
  <si>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</si>
  <si>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</si>
  <si>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</si>
  <si>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</si>
  <si>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</si>
  <si>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</si>
  <si>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</si>
  <si>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</si>
  <si>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</si>
  <si>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</si>
  <si>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</si>
  <si>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</si>
  <si>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</si>
  <si>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</si>
  <si>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</si>
  <si>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</si>
  <si>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</si>
  <si>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</si>
  <si>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</si>
  <si>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</si>
  <si>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</si>
  <si>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</si>
  <si>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</si>
  <si>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</si>
  <si>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</si>
  <si>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</si>
  <si>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</si>
  <si>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</si>
  <si>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</si>
  <si>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</si>
  <si>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</si>
  <si>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</si>
  <si>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</si>
  <si>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</si>
  <si>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</si>
  <si>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</si>
  <si>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</si>
  <si>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</si>
  <si>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</si>
  <si>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</si>
  <si>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</si>
  <si>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</si>
  <si>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</si>
  <si>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</si>
  <si>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</si>
  <si>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</si>
  <si>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</si>
  <si>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</si>
  <si>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</si>
  <si>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</si>
  <si>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</si>
  <si>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</si>
  <si>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</si>
  <si>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</si>
  <si>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</si>
  <si>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</si>
  <si>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</si>
  <si>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</si>
  <si>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</si>
  <si>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</si>
  <si>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</si>
  <si>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</si>
  <si>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</si>
  <si>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</si>
  <si>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</si>
  <si>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</si>
  <si>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</si>
  <si>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</si>
  <si>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</si>
  <si>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</si>
  <si>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</si>
  <si>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</si>
  <si>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</si>
  <si>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</si>
  <si>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</si>
  <si>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</si>
  <si>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</si>
  <si>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</si>
  <si>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</si>
  <si>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</si>
  <si>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</si>
  <si>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</si>
  <si>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</si>
  <si>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</si>
  <si>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</si>
  <si>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</si>
  <si>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</si>
  <si>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</si>
  <si>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</si>
  <si>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</si>
  <si>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</si>
  <si>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</si>
  <si>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</si>
  <si>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</si>
  <si>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</si>
  <si>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</si>
  <si>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</si>
  <si>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</si>
  <si>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</si>
  <si>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</si>
  <si>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</si>
  <si>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</si>
  <si>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</si>
  <si>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</si>
  <si>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</si>
  <si>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</si>
  <si>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</si>
  <si>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</si>
  <si>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</si>
  <si>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</si>
  <si>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</si>
  <si>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</si>
  <si>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</si>
  <si>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</si>
  <si>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</si>
  <si>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</si>
  <si>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</si>
  <si>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</si>
  <si>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</si>
  <si>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</si>
  <si>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</si>
  <si>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</si>
  <si>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</si>
  <si>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</si>
  <si>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</si>
  <si>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</si>
  <si>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</si>
  <si>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</si>
  <si>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</si>
  <si>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</si>
  <si>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</si>
  <si>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</si>
  <si>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</si>
  <si>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</si>
  <si>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</si>
  <si>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</si>
  <si>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</si>
  <si>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</si>
  <si>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</si>
  <si>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</si>
  <si>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</si>
  <si>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</si>
  <si>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</si>
  <si>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</si>
  <si>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</si>
  <si>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</si>
  <si>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</si>
  <si>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</si>
  <si>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</si>
  <si>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</si>
  <si>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</si>
  <si>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</si>
  <si>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</si>
  <si>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</si>
  <si>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</si>
  <si>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</si>
  <si>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</si>
  <si>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</si>
  <si>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</si>
  <si>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</si>
  <si>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</si>
  <si>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</si>
  <si>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</si>
  <si>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</si>
  <si>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</si>
  <si>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</si>
  <si>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</si>
  <si>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</si>
  <si>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</si>
  <si>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</si>
  <si>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</si>
  <si>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</si>
  <si>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</si>
  <si>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</si>
  <si>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</si>
  <si>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</si>
  <si>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</si>
  <si>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</si>
  <si>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</si>
  <si>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</si>
  <si>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</si>
  <si>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</si>
  <si>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</si>
  <si>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</si>
  <si>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</si>
  <si>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</si>
  <si>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</si>
  <si>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</si>
  <si>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</si>
  <si>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</si>
  <si>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</si>
  <si>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</si>
  <si>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</si>
  <si>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</si>
  <si>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</si>
  <si>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</si>
  <si>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</si>
  <si>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</si>
  <si>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</si>
  <si>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</si>
  <si>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</si>
  <si>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</si>
  <si>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</si>
  <si>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</si>
  <si>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</si>
  <si>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</si>
  <si>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</si>
  <si>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</si>
  <si>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</si>
  <si>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</si>
  <si>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</si>
  <si>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</si>
  <si>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</si>
  <si>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</si>
  <si>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</si>
  <si>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</si>
  <si>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</si>
  <si>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</si>
  <si>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</si>
  <si>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</si>
  <si>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</si>
  <si>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</si>
  <si>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</si>
  <si>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</si>
  <si>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</si>
  <si>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</si>
  <si>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</si>
  <si>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</si>
  <si>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</si>
  <si>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</si>
  <si>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</si>
  <si>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</si>
  <si>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</si>
  <si>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</si>
  <si>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</si>
  <si>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</si>
  <si>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</si>
  <si>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</si>
  <si>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</si>
  <si>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</si>
  <si>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</si>
  <si>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</si>
  <si>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</si>
  <si>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</si>
  <si>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</si>
  <si>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</si>
  <si>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</si>
  <si>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</si>
  <si>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</si>
  <si>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</si>
  <si>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</si>
  <si>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</si>
  <si>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</si>
  <si>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</si>
  <si>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</si>
  <si>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</si>
  <si>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</si>
  <si>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</si>
  <si>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</si>
  <si>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</si>
  <si>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</si>
  <si>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</si>
  <si>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</si>
  <si>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</si>
  <si>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</si>
  <si>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</si>
  <si>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</si>
  <si>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</si>
  <si>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</si>
  <si>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</si>
  <si>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</si>
  <si>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</si>
  <si>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</si>
  <si>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</si>
  <si>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</si>
  <si>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</si>
  <si>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</si>
  <si>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</si>
  <si>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</si>
  <si>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</si>
  <si>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</si>
  <si>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</si>
  <si>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</si>
  <si>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</si>
  <si>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</si>
  <si>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</si>
  <si>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</si>
  <si>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</si>
  <si>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</si>
  <si>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</si>
  <si>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</si>
  <si>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</si>
  <si>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</si>
  <si>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</si>
  <si>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</si>
  <si>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</si>
  <si>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</si>
  <si>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</si>
  <si>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</si>
  <si>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</si>
  <si>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</si>
  <si>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</si>
  <si>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</si>
  <si>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</si>
  <si>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</si>
  <si>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</si>
  <si>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</si>
  <si>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</si>
  <si>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</si>
  <si>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</si>
  <si>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</si>
  <si>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</si>
  <si>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</si>
  <si>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</si>
  <si>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</si>
  <si>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</si>
  <si>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</si>
  <si>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</si>
  <si>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</si>
  <si>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</si>
  <si>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</si>
  <si>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</si>
  <si>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</si>
  <si>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</si>
  <si>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</si>
  <si>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</si>
  <si>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</si>
  <si>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</si>
  <si>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</si>
  <si>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</si>
  <si>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</si>
  <si>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</si>
  <si>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</si>
  <si>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</si>
  <si>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</si>
  <si>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</si>
  <si>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</si>
  <si>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</si>
  <si>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</si>
  <si>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</si>
  <si>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</si>
  <si>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</si>
  <si>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</si>
  <si>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</si>
  <si>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</si>
  <si>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</si>
  <si>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</si>
  <si>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</si>
  <si>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</si>
  <si>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</si>
  <si>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</si>
  <si>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</si>
  <si>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</si>
  <si>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</si>
  <si>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</si>
  <si>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</si>
  <si>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</si>
  <si>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</si>
  <si>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</si>
  <si>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</si>
  <si>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</si>
  <si>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</si>
  <si>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</si>
  <si>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</si>
  <si>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</si>
  <si>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</si>
  <si>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</si>
  <si>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</si>
  <si>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</si>
  <si>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</si>
  <si>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</si>
  <si>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</si>
  <si>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</si>
  <si>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</si>
  <si>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</si>
  <si>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</si>
  <si>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</si>
  <si>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</si>
  <si>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</si>
  <si>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</si>
  <si>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</si>
  <si>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</si>
  <si>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</si>
  <si>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</si>
  <si>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</si>
  <si>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</si>
  <si>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</si>
  <si>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</si>
  <si>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</si>
  <si>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</si>
  <si>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</si>
  <si>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</si>
  <si>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</si>
  <si>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</si>
  <si>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</si>
  <si>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</si>
  <si>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</si>
  <si>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</si>
  <si>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</si>
  <si>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</si>
  <si>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</si>
  <si>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</si>
  <si>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</si>
  <si>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</si>
  <si>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</si>
  <si>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</si>
  <si>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</si>
  <si>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</si>
  <si>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</si>
  <si>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</si>
  <si>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</si>
  <si>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</si>
  <si>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</si>
  <si>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</si>
  <si>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</si>
  <si>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</si>
  <si>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</si>
  <si>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</si>
  <si>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</si>
  <si>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</si>
  <si>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</si>
  <si>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</si>
  <si>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</si>
  <si>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</si>
  <si>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</si>
  <si>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</si>
  <si>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</si>
  <si>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</si>
  <si>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</si>
  <si>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</si>
  <si>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</si>
  <si>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</si>
  <si>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</si>
  <si>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</si>
  <si>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</si>
  <si>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</si>
  <si>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</si>
  <si>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</si>
  <si>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</si>
  <si>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</si>
  <si>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</si>
  <si>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</si>
  <si>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</si>
  <si>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</si>
  <si>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</si>
  <si>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</si>
  <si>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</si>
  <si>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</si>
  <si>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</si>
  <si>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</si>
  <si>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</si>
  <si>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</si>
  <si>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</si>
  <si>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</si>
  <si>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</si>
  <si>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</si>
  <si>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</si>
  <si>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</si>
  <si>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</si>
  <si>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</si>
  <si>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</si>
  <si>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</si>
  <si>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</si>
  <si>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</si>
  <si>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</si>
  <si>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</si>
  <si>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</si>
  <si>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</si>
  <si>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</si>
  <si>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</si>
  <si>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</si>
  <si>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</si>
  <si>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</si>
  <si>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</si>
  <si>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</si>
  <si>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</si>
  <si>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</si>
  <si>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</si>
  <si>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</si>
  <si>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</si>
  <si>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</si>
  <si>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</si>
  <si>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</si>
  <si>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</si>
  <si>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</si>
  <si>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</si>
  <si>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</si>
  <si>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</si>
  <si>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</si>
  <si>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</si>
  <si>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</si>
  <si>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</si>
  <si>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</si>
  <si>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</si>
  <si>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</si>
  <si>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</si>
  <si>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</si>
  <si>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</si>
  <si>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</si>
  <si>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</si>
  <si>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</si>
  <si>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</si>
  <si>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</si>
  <si>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</si>
  <si>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</si>
  <si>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</si>
  <si>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</si>
  <si>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</si>
  <si>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</si>
  <si>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</si>
  <si>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</si>
  <si>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</si>
  <si>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</si>
  <si>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</si>
  <si>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</si>
  <si>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</si>
  <si>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</si>
  <si>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</si>
  <si>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</si>
  <si>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</si>
  <si>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</si>
  <si>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</si>
  <si>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</si>
  <si>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</si>
  <si>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</si>
  <si>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</si>
  <si>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</si>
  <si>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</si>
  <si>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</si>
  <si>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</si>
  <si>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</si>
  <si>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</si>
  <si>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</si>
  <si>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</si>
  <si>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</si>
  <si>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</si>
  <si>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</si>
  <si>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</si>
  <si>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</si>
  <si>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</si>
  <si>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</si>
  <si>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</si>
  <si>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</si>
  <si>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</si>
  <si>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</si>
  <si>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</si>
  <si>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</si>
  <si>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</si>
  <si>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</si>
  <si>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</si>
  <si>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</si>
  <si>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</si>
  <si>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</si>
  <si>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</si>
  <si>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</si>
  <si>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</si>
  <si>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</si>
  <si>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</si>
  <si>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</si>
  <si>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</si>
  <si>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</si>
  <si>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</si>
  <si>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</si>
  <si>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</si>
  <si>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</si>
  <si>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</si>
  <si>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</si>
  <si>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</si>
  <si>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</si>
  <si>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</si>
  <si>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</si>
  <si>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</si>
  <si>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</si>
  <si>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</si>
  <si>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</si>
  <si>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</si>
  <si>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</si>
  <si>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</si>
  <si>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</si>
  <si>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</si>
  <si>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</si>
  <si>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</si>
  <si>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</si>
  <si>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</si>
  <si>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</si>
  <si>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</si>
  <si>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</si>
  <si>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</si>
  <si>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</si>
  <si>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</si>
  <si>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</si>
  <si>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</si>
  <si>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</si>
  <si>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</si>
  <si>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</si>
  <si>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</si>
  <si>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</si>
  <si>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</si>
  <si>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</si>
  <si>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</si>
  <si>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</si>
  <si>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</si>
  <si>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</si>
  <si>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</si>
  <si>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</si>
  <si>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</si>
  <si>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</si>
  <si>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</si>
  <si>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</si>
  <si>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</si>
  <si>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</si>
  <si>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</si>
  <si>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</si>
  <si>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</si>
  <si>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</si>
  <si>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</si>
  <si>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</si>
  <si>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</si>
  <si>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</si>
  <si>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</si>
  <si>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</si>
  <si>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</si>
  <si>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</si>
  <si>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</si>
  <si>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</si>
  <si>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</si>
  <si>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</si>
  <si>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</si>
  <si>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</si>
  <si>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</si>
  <si>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</si>
  <si>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</si>
  <si>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</si>
  <si>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</si>
  <si>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</si>
  <si>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</si>
  <si>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</si>
  <si>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</si>
  <si>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</si>
  <si>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</si>
  <si>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</si>
  <si>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</si>
  <si>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</si>
  <si>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</si>
  <si>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</si>
  <si>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</si>
  <si>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</si>
  <si>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</si>
  <si>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</si>
  <si>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</si>
  <si>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</si>
  <si>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</si>
  <si>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</si>
  <si>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</si>
  <si>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</si>
  <si>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</si>
  <si>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</si>
  <si>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</si>
  <si>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</si>
  <si>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</si>
  <si>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</si>
  <si>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</si>
  <si>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</si>
  <si>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</si>
  <si>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</si>
  <si>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</si>
  <si>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</si>
  <si>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</si>
  <si>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</si>
  <si>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</si>
  <si>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</si>
  <si>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</si>
  <si>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</si>
  <si>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</si>
  <si>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</si>
  <si>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</si>
  <si>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</si>
  <si>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</si>
  <si>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</si>
  <si>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</si>
  <si>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</si>
  <si>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</si>
  <si>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</si>
  <si>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</si>
  <si>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</si>
  <si>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</si>
  <si>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</si>
  <si>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</si>
  <si>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</si>
  <si>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</si>
  <si>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</si>
  <si>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</si>
  <si>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</si>
  <si>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</si>
  <si>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</si>
  <si>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</si>
  <si>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</si>
  <si>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</si>
  <si>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</si>
  <si>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</si>
  <si>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</si>
  <si>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</si>
  <si>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</si>
  <si>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</si>
  <si>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</si>
  <si>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</si>
  <si>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</si>
  <si>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</si>
  <si>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</si>
  <si>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</si>
  <si>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</si>
  <si>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</si>
  <si>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</si>
  <si>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</si>
  <si>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</si>
  <si>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</si>
  <si>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</si>
  <si>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</si>
  <si>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</si>
  <si>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</si>
  <si>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</si>
  <si>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</si>
  <si>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</si>
  <si>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</si>
  <si>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</si>
  <si>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</si>
  <si>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</si>
  <si>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</si>
  <si>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</si>
  <si>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</si>
  <si>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</si>
  <si>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</si>
  <si>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</si>
  <si>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</si>
  <si>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</si>
  <si>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</si>
  <si>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</si>
  <si>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</si>
  <si>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</si>
  <si>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</si>
  <si>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</si>
  <si>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</si>
  <si>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</si>
  <si>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</si>
  <si>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</si>
  <si>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</si>
  <si>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</si>
  <si>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</si>
  <si>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</si>
  <si>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</si>
  <si>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</si>
  <si>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</si>
  <si>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</si>
  <si>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</si>
  <si>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</si>
  <si>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</si>
  <si>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</si>
  <si>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</si>
  <si>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</si>
  <si>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</si>
  <si>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</si>
  <si>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</si>
  <si>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</si>
  <si>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</si>
  <si>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</si>
  <si>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</si>
  <si>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</si>
  <si>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</si>
  <si>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</si>
  <si>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</si>
  <si>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</si>
  <si>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</si>
  <si>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</si>
  <si>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</si>
  <si>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</si>
  <si>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</si>
  <si>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</si>
  <si>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</si>
  <si>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</si>
  <si>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</si>
  <si>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</si>
  <si>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</si>
  <si>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</si>
  <si>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</si>
  <si>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</si>
  <si>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</si>
  <si>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</si>
  <si>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</si>
  <si>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</si>
  <si>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</si>
  <si>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</si>
  <si>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</si>
  <si>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</si>
  <si>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</si>
  <si>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</si>
  <si>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</si>
  <si>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</si>
  <si>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</si>
  <si>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</si>
  <si>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</si>
  <si>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</si>
  <si>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</si>
  <si>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</si>
  <si>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</si>
  <si>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</si>
  <si>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</si>
  <si>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</si>
  <si>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</si>
  <si>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</si>
  <si>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</si>
  <si>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</si>
  <si>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</si>
  <si>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</si>
  <si>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</si>
  <si>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</si>
  <si>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</si>
  <si>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</si>
  <si>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</si>
  <si>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</si>
  <si>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</si>
  <si>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</si>
  <si>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</si>
  <si>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</si>
  <si>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</si>
  <si>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</si>
  <si>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</si>
  <si>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</si>
  <si>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</si>
  <si>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</si>
  <si>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</si>
  <si>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</si>
  <si>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</si>
  <si>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</si>
  <si>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</si>
  <si>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</si>
  <si>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</si>
  <si>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</si>
  <si>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</si>
  <si>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</si>
  <si>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</si>
  <si>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</si>
  <si>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</si>
  <si>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</si>
  <si>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</si>
  <si>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</si>
  <si>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</si>
  <si>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</si>
  <si>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</si>
  <si>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</si>
  <si>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</si>
  <si>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</si>
  <si>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</si>
  <si>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</si>
  <si>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</si>
  <si>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</si>
  <si>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</si>
  <si>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</si>
  <si>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</si>
  <si>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</si>
  <si>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</si>
  <si>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</si>
  <si>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</si>
  <si>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</si>
  <si>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</si>
  <si>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</si>
  <si>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</si>
  <si>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</si>
  <si>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</si>
  <si>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</si>
  <si>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</si>
  <si>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</si>
  <si>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</si>
  <si>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</si>
  <si>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</si>
  <si>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</si>
  <si>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</si>
  <si>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</si>
  <si>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</si>
  <si>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</si>
  <si>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</si>
  <si>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</si>
  <si>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</si>
  <si>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</si>
  <si>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</si>
  <si>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</si>
  <si>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</si>
  <si>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</si>
  <si>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</si>
  <si>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</si>
  <si>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</si>
  <si>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</si>
  <si>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</si>
  <si>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</si>
  <si>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</si>
  <si>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</si>
  <si>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</si>
  <si>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</si>
  <si>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</si>
  <si>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</si>
  <si>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</si>
  <si>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</si>
  <si>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</si>
  <si>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</si>
  <si>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</si>
  <si>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</si>
  <si>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</si>
  <si>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</si>
  <si>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</si>
  <si>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</si>
  <si>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</si>
  <si>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</si>
  <si>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</si>
  <si>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</si>
  <si>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</si>
  <si>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</si>
  <si>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</si>
  <si>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</si>
  <si>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</si>
  <si>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</si>
  <si>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</si>
  <si>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</si>
  <si>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</si>
  <si>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</si>
  <si>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</si>
  <si>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</si>
  <si>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</si>
  <si>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</si>
  <si>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</si>
  <si>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</si>
  <si>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</si>
  <si>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</si>
  <si>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</si>
  <si>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</si>
  <si>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</si>
  <si>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</si>
  <si>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</si>
  <si>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</si>
  <si>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</si>
  <si>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</si>
  <si>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</si>
  <si>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</si>
  <si>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</si>
  <si>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</si>
  <si>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</si>
  <si>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</si>
  <si>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</si>
  <si>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</si>
  <si>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</si>
  <si>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</si>
  <si>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</si>
  <si>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</si>
  <si>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</si>
  <si>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</si>
  <si>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</si>
  <si>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</si>
  <si>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</si>
  <si>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</si>
  <si>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</si>
  <si>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</si>
  <si>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</si>
  <si>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</si>
  <si>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</si>
  <si>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</si>
  <si>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</si>
  <si>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</si>
  <si>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</si>
  <si>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</si>
  <si>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</si>
  <si>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</si>
  <si>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</si>
  <si>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</si>
  <si>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</si>
  <si>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</si>
  <si>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</si>
  <si>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</si>
  <si>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</si>
  <si>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</si>
  <si>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</si>
  <si>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</si>
  <si>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</si>
  <si>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</si>
  <si>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</si>
  <si>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</si>
  <si>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</si>
  <si>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</si>
  <si>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</si>
  <si>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</si>
  <si>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</si>
  <si>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</si>
  <si>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</si>
  <si>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</si>
  <si>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</si>
  <si>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</si>
  <si>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</si>
  <si>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</si>
  <si>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</si>
  <si>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</si>
  <si>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</si>
  <si>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</si>
  <si>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</si>
  <si>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</si>
  <si>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</si>
  <si>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</si>
  <si>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</si>
  <si>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</si>
  <si>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</si>
  <si>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</si>
  <si>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</si>
  <si>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</si>
  <si>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</si>
  <si>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</si>
  <si>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</si>
  <si>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</si>
  <si>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</si>
  <si>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</si>
  <si>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</si>
  <si>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</si>
  <si>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</si>
  <si>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</si>
  <si>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</si>
  <si>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</si>
  <si>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</si>
  <si>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</si>
  <si>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</si>
  <si>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</si>
  <si>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</si>
  <si>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</si>
  <si>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</si>
  <si>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</si>
  <si>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</si>
  <si>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</si>
  <si>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</si>
  <si>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</si>
  <si>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</si>
  <si>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</si>
  <si>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</si>
  <si>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</si>
  <si>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</si>
  <si>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</si>
  <si>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</si>
  <si>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</si>
  <si>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</si>
  <si>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</si>
  <si>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</si>
  <si>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</si>
  <si>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</si>
  <si>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</si>
  <si>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</si>
  <si>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</si>
  <si>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</si>
  <si>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</si>
  <si>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</si>
  <si>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</si>
  <si>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</si>
  <si>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</si>
  <si>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</si>
  <si>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</si>
  <si>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</si>
  <si>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</si>
  <si>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</si>
  <si>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</si>
  <si>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</si>
  <si>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</si>
  <si>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</si>
  <si>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</si>
  <si>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</si>
  <si>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</si>
  <si>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</si>
  <si>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</si>
  <si>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</si>
  <si>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</si>
  <si>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</si>
  <si>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</si>
  <si>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</si>
  <si>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</si>
  <si>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</si>
  <si>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</si>
  <si>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</si>
  <si>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</si>
  <si>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</si>
  <si>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</si>
  <si>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</si>
  <si>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</si>
  <si>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</si>
  <si>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</si>
  <si>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</si>
  <si>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</si>
  <si>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</si>
  <si>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</si>
  <si>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</si>
  <si>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</si>
  <si>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</si>
  <si>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</si>
  <si>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</si>
  <si>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</si>
  <si>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</si>
  <si>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</si>
  <si>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</si>
  <si>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</si>
  <si>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</si>
  <si>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</si>
  <si>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</si>
  <si>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</si>
  <si>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</si>
  <si>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</si>
  <si>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</si>
  <si>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</si>
  <si>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</si>
  <si>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</si>
  <si>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</si>
  <si>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</si>
  <si>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</si>
  <si>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</si>
  <si>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</si>
  <si>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</si>
  <si>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</si>
  <si>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</si>
  <si>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</si>
  <si>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</si>
  <si>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</si>
  <si>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</si>
  <si>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</si>
  <si>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</si>
  <si>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</si>
  <si>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</si>
  <si>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</si>
  <si>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</si>
  <si>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</si>
  <si>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</si>
  <si>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</si>
  <si>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</si>
  <si>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</si>
  <si>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</si>
  <si>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</si>
  <si>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</si>
  <si>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</si>
  <si>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</si>
  <si>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</si>
  <si>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</si>
  <si>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</si>
  <si>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</si>
  <si>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</si>
  <si>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</si>
  <si>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</si>
  <si>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</si>
  <si>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</si>
  <si>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</si>
  <si>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</si>
  <si>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</si>
  <si>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</si>
  <si>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</si>
  <si>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</si>
  <si>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</si>
  <si>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</si>
  <si>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</si>
  <si>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</si>
  <si>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</si>
  <si>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</si>
  <si>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</si>
  <si>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</si>
  <si>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</si>
  <si>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</si>
  <si>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</si>
  <si>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</si>
  <si>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</si>
  <si>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</si>
  <si>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</si>
  <si>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</si>
  <si>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</si>
  <si>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</si>
  <si>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</si>
  <si>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</si>
  <si>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</si>
  <si>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</si>
  <si>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</si>
  <si>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</si>
  <si>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</si>
  <si>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</si>
  <si>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</si>
  <si>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</si>
  <si>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</si>
  <si>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</si>
  <si>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</si>
  <si>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</si>
  <si>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</si>
  <si>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</si>
  <si>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</si>
  <si>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</si>
  <si>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</si>
  <si>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</si>
  <si>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</si>
  <si>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</si>
  <si>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</si>
  <si>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</si>
  <si>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</si>
  <si>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</si>
  <si>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</si>
  <si>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</si>
  <si>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</si>
  <si>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</si>
  <si>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</si>
  <si>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</si>
  <si>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</si>
  <si>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</si>
  <si>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</si>
  <si>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</si>
  <si>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</si>
  <si>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</si>
  <si>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</si>
  <si>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</si>
  <si>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</si>
  <si>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</si>
  <si>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</si>
  <si>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</si>
  <si>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</si>
  <si>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</si>
  <si>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</si>
  <si>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</si>
  <si>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</si>
  <si>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</si>
  <si>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</si>
  <si>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</si>
  <si>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</si>
  <si>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</si>
  <si>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</si>
  <si>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</si>
  <si>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</si>
  <si>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</si>
  <si>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</si>
  <si>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</si>
  <si>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</si>
  <si>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</si>
  <si>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</si>
  <si>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</si>
  <si>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</si>
  <si>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</si>
  <si>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</si>
  <si>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</si>
  <si>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</si>
  <si>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</si>
  <si>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</si>
  <si>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</si>
  <si>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</si>
  <si>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</si>
  <si>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</si>
  <si>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</si>
  <si>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</si>
  <si>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</si>
  <si>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</si>
  <si>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</si>
  <si>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</si>
  <si>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</si>
  <si>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</si>
  <si>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</si>
  <si>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</si>
  <si>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</si>
  <si>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</si>
  <si>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</si>
  <si>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</si>
  <si>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</si>
  <si>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</si>
  <si>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</si>
  <si>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</si>
  <si>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</si>
  <si>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</si>
  <si>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</si>
  <si>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</si>
  <si>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</si>
  <si>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</si>
  <si>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</si>
  <si>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</si>
  <si>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</si>
  <si>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</si>
  <si>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</si>
  <si>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</si>
  <si>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</si>
  <si>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</si>
  <si>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</si>
  <si>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</si>
  <si>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</si>
  <si>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</si>
  <si>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</si>
  <si>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</si>
  <si>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</si>
  <si>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</si>
  <si>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</si>
  <si>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</si>
  <si>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</si>
  <si>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</si>
  <si>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</si>
  <si>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</si>
  <si>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</si>
  <si>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</si>
  <si>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</si>
  <si>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</si>
  <si>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</si>
  <si>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</si>
  <si>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</si>
  <si>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</si>
  <si>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</si>
  <si>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</si>
  <si>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</si>
  <si>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</si>
  <si>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</si>
  <si>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</si>
  <si>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</si>
  <si>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</si>
  <si>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</si>
  <si>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</si>
  <si>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</si>
  <si>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</si>
  <si>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</si>
  <si>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</si>
  <si>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</si>
  <si>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</si>
  <si>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</si>
  <si>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</si>
  <si>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</si>
  <si>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</si>
  <si>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</si>
  <si>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</si>
  <si>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</si>
  <si>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</si>
  <si>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</si>
  <si>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</si>
  <si>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</si>
  <si>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</si>
  <si>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</si>
  <si>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</si>
  <si>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</si>
  <si>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</si>
  <si>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</si>
  <si>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</si>
  <si>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</si>
  <si>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</si>
  <si>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</si>
  <si>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</si>
  <si>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</si>
  <si>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</si>
  <si>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</si>
  <si>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</si>
  <si>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</si>
  <si>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</si>
  <si>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</si>
  <si>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</si>
  <si>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</si>
  <si>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</si>
  <si>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</si>
  <si>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</si>
  <si>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</si>
  <si>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</si>
  <si>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</si>
  <si>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</si>
  <si>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</si>
  <si>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</si>
  <si>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</si>
  <si>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</si>
  <si>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</si>
  <si>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</si>
  <si>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</si>
  <si>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</si>
  <si>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</si>
  <si>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</si>
  <si>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</si>
  <si>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</si>
  <si>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</si>
  <si>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</si>
  <si>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</si>
  <si>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</si>
  <si>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</si>
  <si>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</si>
  <si>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</si>
  <si>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</si>
  <si>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</si>
  <si>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</si>
  <si>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</si>
  <si>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</si>
  <si>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</si>
  <si>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</si>
  <si>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</si>
  <si>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</si>
  <si>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</si>
  <si>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</si>
  <si>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</si>
  <si>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</si>
  <si>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</si>
  <si>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</si>
  <si>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</si>
  <si>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</si>
  <si>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</si>
  <si>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</si>
  <si>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</si>
  <si>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</si>
  <si>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</si>
  <si>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</si>
  <si>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</si>
  <si>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</si>
  <si>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</si>
  <si>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</si>
  <si>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</si>
  <si>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</si>
  <si>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</si>
  <si>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</si>
  <si>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</si>
  <si>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</si>
  <si>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</si>
  <si>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</si>
  <si>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</si>
  <si>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</si>
  <si>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</si>
  <si>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</si>
  <si>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</si>
  <si>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</si>
  <si>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</si>
  <si>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</si>
  <si>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</si>
  <si>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</si>
  <si>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</si>
  <si>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</si>
  <si>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</si>
  <si>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</si>
  <si>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</si>
  <si>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</si>
  <si>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</si>
  <si>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</si>
  <si>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</si>
  <si>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</si>
  <si>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</si>
  <si>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</si>
  <si>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</si>
  <si>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</si>
  <si>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</si>
  <si>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</si>
  <si>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</si>
  <si>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</si>
  <si>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</si>
  <si>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</si>
  <si>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</si>
  <si>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</si>
  <si>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</si>
  <si>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</si>
  <si>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</si>
  <si>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</si>
  <si>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</si>
  <si>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</si>
  <si>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</si>
  <si>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</si>
  <si>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</si>
  <si>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</si>
  <si>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</si>
  <si>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</si>
  <si>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</si>
  <si>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</si>
  <si>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</si>
  <si>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</si>
  <si>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</si>
  <si>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</si>
  <si>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</si>
  <si>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</si>
  <si>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</si>
  <si>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</si>
  <si>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</si>
  <si>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</si>
  <si>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</si>
  <si>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</si>
  <si>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</si>
  <si>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</si>
  <si>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</si>
  <si>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</si>
  <si>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</si>
  <si>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</si>
  <si>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</si>
  <si>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</si>
  <si>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</si>
  <si>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</si>
  <si>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</si>
  <si>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</si>
  <si>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</si>
  <si>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</si>
  <si>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</si>
  <si>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</si>
  <si>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</si>
  <si>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</si>
  <si>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</si>
  <si>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</si>
  <si>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</si>
  <si>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</si>
  <si>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</si>
  <si>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</si>
  <si>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</si>
  <si>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</si>
  <si>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</si>
  <si>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</si>
  <si>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</si>
  <si>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</si>
  <si>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</si>
  <si>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</si>
  <si>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</si>
  <si>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</si>
  <si>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</si>
  <si>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</si>
  <si>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</si>
  <si>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</si>
  <si>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</si>
  <si>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</si>
  <si>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</si>
  <si>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</si>
  <si>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</si>
  <si>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</si>
  <si>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</si>
  <si>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</si>
  <si>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</si>
  <si>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</si>
  <si>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</si>
  <si>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</si>
  <si>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</si>
  <si>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</si>
  <si>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</si>
  <si>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</si>
  <si>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</si>
  <si>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</si>
  <si>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</si>
  <si>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</si>
  <si>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</si>
  <si>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</si>
  <si>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</si>
  <si>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</si>
  <si>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</si>
  <si>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</si>
  <si>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</si>
  <si>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</si>
  <si>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</si>
  <si>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</si>
  <si>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</si>
  <si>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</si>
  <si>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</si>
  <si>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</si>
  <si>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</si>
  <si>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</si>
  <si>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</si>
  <si>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</si>
  <si>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</si>
  <si>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</si>
  <si>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</si>
  <si>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</si>
  <si>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</si>
  <si>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</si>
  <si>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</si>
  <si>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</si>
  <si>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</si>
  <si>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</si>
  <si>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</si>
  <si>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</si>
  <si>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</si>
  <si>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</si>
  <si>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</si>
  <si>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</si>
  <si>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</si>
  <si>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</si>
  <si>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</si>
  <si>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</si>
  <si>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</si>
  <si>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</si>
  <si>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</si>
  <si>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</si>
  <si>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</si>
  <si>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</si>
  <si>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</si>
  <si>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</si>
  <si>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</si>
  <si>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</si>
  <si>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</si>
  <si>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</si>
  <si>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</si>
  <si>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</si>
  <si>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</si>
  <si>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</si>
  <si>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</si>
  <si>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</si>
  <si>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</si>
  <si>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</si>
  <si>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</si>
  <si>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</si>
  <si>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</si>
  <si>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</si>
  <si>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</si>
  <si>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</si>
  <si>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</si>
  <si>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</si>
  <si>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</si>
  <si>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</si>
  <si>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</si>
  <si>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</si>
  <si>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</si>
  <si>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</si>
  <si>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</si>
  <si>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</si>
  <si>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</si>
  <si>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</si>
  <si>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</si>
  <si>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</si>
  <si>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</si>
  <si>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</si>
  <si>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</si>
  <si>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</si>
  <si>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</si>
  <si>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</si>
  <si>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</si>
  <si>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</si>
  <si>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</si>
  <si>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</si>
  <si>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</si>
  <si>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</si>
  <si>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</si>
  <si>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</si>
  <si>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</si>
  <si>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</si>
  <si>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</si>
  <si>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</si>
  <si>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</si>
  <si>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</si>
  <si>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</si>
  <si>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</si>
  <si>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</si>
  <si>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</si>
  <si>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</si>
  <si>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</si>
  <si>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</si>
  <si>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</si>
  <si>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</si>
  <si>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</si>
  <si>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</si>
  <si>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</si>
  <si>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</si>
  <si>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</si>
  <si>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</si>
  <si>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</si>
  <si>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</si>
  <si>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</si>
  <si>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</si>
  <si>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</si>
  <si>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</si>
  <si>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</si>
  <si>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</si>
  <si>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</si>
  <si>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</si>
  <si>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</si>
  <si>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</si>
  <si>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</si>
  <si>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</si>
  <si>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</si>
  <si>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</si>
  <si>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</si>
  <si>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</si>
  <si>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</si>
  <si>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</si>
  <si>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</si>
  <si>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</si>
  <si>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</si>
  <si>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</si>
  <si>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</si>
  <si>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</si>
  <si>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</si>
  <si>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</si>
  <si>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</si>
  <si>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</si>
  <si>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</si>
  <si>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</si>
  <si>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</si>
  <si>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</si>
  <si>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</si>
  <si>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</si>
  <si>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</si>
  <si>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</si>
  <si>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</si>
  <si>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</si>
  <si>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</si>
  <si>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</si>
  <si>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</si>
  <si>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</si>
  <si>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</si>
  <si>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</si>
  <si>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</si>
  <si>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</si>
  <si>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</si>
  <si>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</si>
  <si>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</si>
  <si>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</si>
  <si>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</si>
  <si>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</si>
  <si>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</si>
  <si>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</si>
  <si>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</si>
  <si>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</si>
  <si>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</si>
  <si>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</si>
  <si>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</si>
  <si>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</si>
  <si>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</si>
  <si>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</si>
  <si>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</si>
  <si>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</si>
  <si>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</si>
  <si>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</si>
  <si>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</si>
  <si>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</si>
  <si>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</si>
  <si>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</si>
  <si>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</si>
  <si>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</si>
  <si>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</si>
  <si>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</si>
  <si>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</si>
  <si>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</si>
  <si>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</si>
  <si>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</si>
  <si>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</si>
  <si>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</si>
  <si>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</si>
  <si>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</si>
  <si>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</si>
  <si>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</si>
  <si>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</si>
  <si>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</si>
  <si>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</si>
  <si>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</si>
  <si>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</si>
  <si>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</si>
  <si>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</si>
  <si>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</si>
  <si>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</si>
  <si>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</si>
  <si>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</si>
  <si>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</si>
  <si>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</si>
  <si>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</si>
  <si>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</si>
  <si>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</si>
  <si>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</si>
  <si>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</si>
  <si>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</si>
  <si>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</si>
  <si>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</si>
  <si>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</si>
  <si>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</si>
  <si>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</si>
  <si>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</si>
  <si>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</si>
  <si>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</si>
  <si>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</si>
  <si>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</si>
  <si>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</si>
  <si>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</si>
  <si>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</si>
  <si>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</si>
  <si>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</si>
  <si>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</si>
  <si>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</si>
  <si>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</si>
  <si>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</si>
  <si>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</si>
  <si>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</si>
  <si>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</si>
  <si>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</si>
  <si>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</si>
  <si>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</si>
  <si>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</si>
  <si>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</si>
  <si>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</si>
  <si>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</si>
  <si>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</si>
  <si>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</si>
  <si>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</si>
  <si>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</si>
  <si>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</si>
  <si>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</si>
  <si>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</si>
  <si>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</si>
  <si>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</si>
  <si>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</si>
  <si>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</si>
  <si>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</si>
  <si>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</si>
  <si>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</si>
  <si>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</si>
  <si>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</si>
  <si>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</si>
  <si>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</si>
  <si>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</si>
  <si>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</si>
  <si>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</si>
  <si>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</si>
  <si>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</si>
  <si>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</si>
  <si>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</si>
  <si>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</si>
  <si>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</si>
  <si>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</si>
  <si>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</si>
  <si>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</si>
  <si>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</si>
  <si>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</si>
  <si>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</si>
  <si>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</si>
  <si>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</si>
  <si>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</si>
  <si>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</si>
  <si>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</si>
  <si>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</si>
  <si>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</si>
  <si>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</si>
  <si>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</si>
  <si>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</si>
  <si>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</si>
  <si>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</si>
  <si>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</si>
  <si>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</si>
  <si>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</si>
  <si>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</si>
  <si>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</si>
  <si>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</si>
  <si>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</si>
  <si>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</si>
  <si>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</si>
  <si>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</si>
  <si>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</si>
  <si>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</si>
  <si>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</si>
  <si>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</si>
  <si>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</si>
  <si>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</si>
  <si>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</si>
  <si>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</si>
  <si>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</si>
  <si>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</si>
  <si>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</si>
  <si>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</si>
  <si>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</si>
  <si>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</si>
  <si>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</si>
  <si>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</si>
  <si>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</si>
  <si>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</si>
  <si>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</si>
  <si>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</si>
  <si>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</si>
  <si>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</si>
  <si>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</si>
  <si>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</si>
  <si>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</si>
  <si>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</si>
  <si>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</si>
  <si>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</si>
  <si>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</si>
  <si>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</si>
  <si>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</si>
  <si>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</si>
  <si>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</si>
  <si>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</si>
  <si>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</si>
  <si>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</si>
  <si>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</si>
  <si>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</si>
  <si>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</si>
  <si>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</si>
  <si>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</si>
  <si>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</si>
  <si>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</si>
  <si>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</si>
  <si>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</si>
  <si>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</si>
  <si>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</si>
  <si>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</si>
  <si>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</si>
  <si>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</si>
  <si>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</si>
  <si>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</si>
  <si>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</si>
  <si>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</si>
  <si>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</si>
  <si>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</si>
  <si>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</si>
  <si>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</si>
  <si>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</si>
  <si>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</si>
  <si>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</si>
  <si>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</si>
  <si>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</si>
  <si>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</si>
  <si>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</si>
  <si>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</si>
  <si>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</si>
  <si>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</si>
  <si>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</si>
  <si>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</si>
  <si>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</si>
  <si>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</si>
  <si>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</si>
  <si>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</si>
  <si>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</si>
  <si>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</si>
  <si>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</si>
  <si>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</si>
  <si>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</si>
  <si>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</si>
  <si>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</si>
  <si>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</si>
  <si>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</si>
  <si>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</si>
  <si>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</si>
  <si>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</si>
  <si>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</si>
  <si>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</si>
  <si>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</si>
  <si>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</si>
  <si>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</si>
  <si>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</si>
  <si>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</si>
  <si>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</si>
  <si>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</si>
  <si>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</si>
  <si>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</si>
  <si>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</si>
  <si>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</si>
  <si>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</si>
  <si>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</si>
  <si>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</si>
  <si>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</si>
  <si>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</si>
  <si>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</si>
  <si>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</si>
  <si>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</si>
  <si>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</si>
  <si>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</si>
  <si>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</si>
  <si>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</si>
  <si>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</si>
  <si>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</si>
  <si>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</si>
  <si>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</si>
  <si>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</si>
  <si>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</si>
  <si>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</si>
  <si>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</si>
  <si>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</si>
  <si>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</si>
  <si>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</si>
  <si>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</si>
  <si>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</si>
  <si>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</si>
  <si>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</si>
  <si>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</si>
  <si>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</si>
  <si>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</si>
  <si>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</si>
  <si>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</si>
  <si>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</si>
  <si>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</si>
  <si>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</si>
  <si>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</si>
  <si>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</si>
  <si>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</si>
  <si>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</si>
  <si>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</si>
  <si>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</si>
  <si>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</si>
  <si>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</si>
  <si>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</si>
  <si>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</si>
  <si>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</si>
  <si>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</si>
  <si>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</si>
  <si>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</si>
  <si>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</si>
  <si>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</si>
  <si>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</si>
  <si>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</si>
  <si>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</si>
  <si>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</si>
  <si>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</si>
  <si>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</si>
  <si>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</si>
  <si>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</si>
  <si>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</si>
  <si>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</si>
  <si>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</si>
  <si>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</si>
  <si>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</si>
  <si>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</si>
  <si>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</si>
  <si>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</si>
  <si>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</si>
  <si>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</si>
  <si>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</si>
  <si>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</si>
  <si>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</si>
  <si>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</si>
  <si>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</si>
  <si>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</si>
  <si>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</si>
  <si>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</si>
  <si>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</si>
  <si>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</si>
  <si>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</si>
  <si>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</si>
  <si>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</si>
  <si>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</si>
  <si>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</si>
  <si>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</si>
  <si>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</si>
  <si>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</si>
  <si>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</si>
  <si>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</si>
  <si>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</si>
  <si>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</si>
  <si>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</si>
  <si>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</si>
  <si>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</si>
  <si>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</si>
  <si>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</si>
  <si>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</si>
  <si>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</si>
  <si>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</si>
  <si>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</si>
  <si>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</si>
  <si>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</si>
  <si>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</si>
  <si>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</si>
  <si>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</si>
  <si>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</si>
  <si>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</si>
  <si>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</si>
  <si>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</si>
  <si>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</si>
  <si>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</si>
  <si>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</si>
  <si>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</si>
  <si>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</si>
  <si>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</si>
  <si>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</si>
  <si>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</si>
  <si>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</si>
  <si>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</si>
  <si>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</si>
  <si>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</si>
  <si>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</si>
  <si>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</si>
  <si>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</si>
  <si>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</si>
  <si>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</si>
  <si>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</si>
  <si>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</si>
  <si>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</si>
  <si>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</si>
  <si>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</si>
  <si>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</si>
  <si>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</si>
  <si>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</si>
  <si>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</si>
  <si>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</si>
  <si>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</si>
  <si>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</si>
  <si>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</si>
  <si>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</si>
  <si>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</si>
  <si>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</si>
  <si>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</si>
  <si>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</si>
  <si>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</si>
  <si>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</si>
  <si>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</si>
  <si>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</si>
  <si>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</si>
  <si>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</si>
  <si>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</si>
  <si>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</si>
  <si>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</si>
  <si>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</si>
  <si>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</si>
  <si>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</si>
  <si>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</si>
  <si>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</si>
  <si>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</si>
  <si>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</si>
  <si>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</si>
  <si>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</si>
  <si>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</si>
  <si>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</si>
  <si>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</si>
  <si>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</si>
  <si>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</si>
  <si>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</si>
  <si>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</si>
  <si>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</si>
  <si>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</si>
  <si>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</si>
  <si>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</si>
  <si>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</si>
  <si>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</si>
  <si>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</si>
  <si>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</si>
  <si>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</si>
  <si>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</si>
  <si>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</si>
  <si>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</si>
  <si>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</si>
  <si>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</si>
  <si>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</si>
  <si>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</si>
  <si>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</si>
  <si>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</si>
  <si>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</si>
  <si>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</si>
  <si>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</si>
  <si>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</si>
  <si>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</si>
  <si>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</si>
  <si>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</si>
  <si>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</si>
  <si>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</si>
  <si>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</si>
  <si>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</si>
  <si>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</si>
  <si>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</si>
  <si>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</si>
  <si>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</si>
  <si>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</si>
  <si>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</si>
  <si>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</si>
  <si>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</si>
  <si>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</si>
  <si>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</si>
  <si>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</si>
  <si>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</si>
  <si>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</si>
  <si>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</si>
  <si>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</si>
  <si>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</si>
  <si>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</si>
  <si>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</si>
  <si>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</si>
  <si>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</si>
  <si>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</si>
  <si>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</si>
  <si>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</si>
  <si>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</si>
  <si>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</si>
  <si>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</si>
  <si>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</si>
  <si>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</si>
  <si>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</si>
  <si>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</si>
  <si>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</si>
  <si>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</si>
  <si>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</si>
  <si>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</si>
  <si>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</si>
  <si>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</si>
  <si>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</si>
  <si>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</si>
  <si>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</si>
  <si>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</si>
  <si>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</si>
  <si>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</si>
  <si>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</si>
  <si>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</si>
  <si>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</si>
  <si>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</si>
  <si>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</si>
  <si>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</si>
  <si>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</si>
  <si>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</si>
  <si>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</si>
  <si>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</si>
  <si>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</si>
  <si>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</si>
  <si>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</si>
  <si>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</si>
  <si>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</si>
  <si>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</si>
  <si>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</si>
  <si>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</si>
  <si>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</si>
  <si>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</si>
  <si>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</si>
  <si>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</si>
  <si>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</si>
  <si>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</si>
  <si>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</si>
  <si>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</si>
  <si>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</si>
  <si>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</si>
  <si>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</si>
  <si>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</si>
  <si>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</si>
  <si>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</si>
  <si>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</si>
  <si>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</si>
  <si>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</si>
  <si>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</si>
  <si>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</si>
  <si>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</si>
  <si>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</si>
  <si>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</si>
  <si>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</si>
  <si>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</si>
  <si>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</si>
  <si>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</si>
  <si>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</si>
  <si>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</si>
  <si>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</si>
  <si>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</si>
  <si>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</si>
  <si>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</si>
  <si>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</si>
  <si>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</si>
  <si>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</si>
  <si>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</si>
  <si>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</si>
  <si>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</si>
  <si>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</si>
  <si>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</si>
  <si>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</si>
  <si>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</si>
  <si>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</si>
  <si>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</si>
  <si>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</si>
  <si>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</si>
  <si>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</si>
  <si>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</si>
  <si>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</si>
  <si>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</si>
  <si>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</si>
  <si>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</si>
  <si>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</si>
  <si>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</si>
  <si>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</si>
  <si>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</si>
  <si>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</si>
  <si>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</si>
  <si>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</si>
  <si>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</si>
  <si>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</si>
  <si>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</si>
  <si>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</si>
  <si>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</si>
  <si>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</si>
  <si>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</si>
  <si>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</si>
  <si>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</si>
  <si>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</si>
  <si>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</si>
  <si>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</si>
  <si>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</si>
  <si>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</si>
  <si>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</si>
  <si>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</si>
  <si>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</si>
  <si>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</si>
  <si>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</si>
  <si>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</si>
  <si>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</si>
  <si>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</si>
  <si>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</si>
  <si>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</si>
  <si>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</si>
  <si>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</si>
  <si>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</si>
  <si>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</si>
  <si>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</si>
  <si>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</si>
  <si>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</si>
  <si>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</si>
  <si>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</si>
  <si>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</si>
  <si>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</si>
  <si>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</si>
  <si>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</si>
  <si>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</si>
  <si>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</si>
  <si>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</si>
  <si>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</si>
  <si>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</si>
  <si>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</si>
  <si>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</si>
  <si>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</si>
  <si>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</si>
  <si>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</si>
  <si>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</si>
  <si>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</si>
  <si>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</si>
  <si>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</si>
  <si>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</si>
  <si>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</si>
  <si>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</si>
  <si>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</si>
  <si>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</si>
  <si>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</si>
  <si>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</si>
  <si>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</si>
  <si>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</si>
  <si>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</si>
  <si>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</si>
  <si>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</si>
  <si>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</si>
  <si>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</si>
  <si>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</si>
  <si>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</si>
  <si>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</si>
  <si>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</si>
  <si>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</si>
  <si>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</si>
  <si>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</si>
  <si>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</si>
  <si>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</si>
  <si>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</si>
  <si>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</si>
  <si>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</si>
  <si>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</si>
  <si>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</si>
  <si>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</si>
  <si>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</si>
  <si>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</si>
  <si>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</si>
  <si>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</si>
  <si>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</si>
  <si>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</si>
  <si>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</si>
  <si>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</si>
  <si>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</si>
  <si>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</si>
  <si>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</si>
  <si>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</si>
  <si>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</si>
  <si>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</si>
  <si>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</si>
  <si>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</si>
  <si>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</si>
  <si>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</si>
  <si>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</si>
  <si>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</si>
  <si>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</si>
  <si>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</si>
  <si>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</si>
  <si>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</si>
  <si>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</si>
  <si>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</si>
  <si>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</si>
  <si>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</si>
  <si>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</si>
  <si>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</si>
  <si>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</si>
  <si>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</si>
  <si>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</si>
  <si>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</si>
  <si>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</si>
  <si>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</si>
  <si>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</si>
  <si>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</si>
  <si>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</si>
  <si>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</si>
  <si>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</si>
  <si>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</si>
  <si>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</si>
  <si>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</si>
  <si>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</si>
  <si>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</si>
  <si>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</si>
  <si>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</si>
  <si>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</si>
  <si>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</si>
  <si>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</si>
  <si>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</si>
  <si>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</si>
  <si>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</si>
  <si>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</si>
  <si>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</si>
  <si>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</si>
  <si>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</si>
  <si>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</si>
  <si>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</si>
  <si>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</si>
  <si>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</si>
  <si>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</si>
  <si>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</si>
  <si>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</si>
  <si>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</si>
  <si>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</si>
  <si>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</si>
  <si>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</si>
  <si>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</si>
  <si>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</si>
  <si>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</si>
  <si>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</si>
  <si>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</si>
  <si>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</si>
  <si>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</si>
  <si>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</si>
  <si>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</si>
  <si>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</si>
  <si>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</si>
  <si>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</si>
  <si>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</si>
  <si>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</si>
  <si>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</si>
  <si>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</si>
  <si>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</si>
  <si>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</si>
  <si>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</si>
  <si>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</si>
  <si>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</si>
  <si>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</si>
  <si>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</si>
  <si>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</si>
  <si>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</si>
  <si>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</si>
  <si>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</si>
  <si>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</si>
  <si>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</si>
  <si>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</si>
  <si>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</si>
  <si>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</si>
  <si>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</si>
  <si>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</si>
  <si>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</si>
  <si>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</si>
  <si>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</si>
  <si>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</si>
  <si>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</si>
  <si>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</si>
  <si>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</si>
  <si>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</si>
  <si>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</si>
  <si>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</si>
  <si>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</si>
  <si>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</si>
  <si>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</si>
  <si>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</si>
  <si>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</si>
  <si>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</si>
  <si>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</si>
  <si>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</si>
  <si>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</si>
  <si>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</si>
  <si>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</si>
  <si>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</si>
  <si>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</si>
  <si>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</si>
  <si>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</si>
  <si>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</si>
  <si>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</si>
  <si>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</si>
  <si>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</si>
  <si>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</si>
  <si>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</si>
  <si>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</si>
  <si>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</si>
  <si>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</si>
  <si>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</si>
  <si>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</si>
  <si>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</si>
  <si>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</si>
  <si>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</si>
  <si>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</si>
  <si>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</si>
  <si>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</si>
  <si>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</si>
  <si>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</si>
  <si>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</si>
  <si>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</si>
  <si>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</si>
  <si>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</si>
  <si>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</si>
  <si>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</si>
  <si>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</si>
  <si>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</si>
  <si>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</si>
  <si>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</si>
  <si>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</si>
  <si>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</si>
  <si>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</si>
  <si>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</si>
  <si>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</si>
  <si>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</si>
  <si>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</si>
  <si>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</si>
  <si>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</si>
  <si>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</si>
  <si>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</si>
  <si>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</si>
  <si>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</si>
  <si>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</si>
  <si>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</si>
  <si>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</si>
  <si>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</si>
  <si>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</si>
  <si>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</si>
  <si>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</si>
  <si>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</si>
  <si>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</si>
  <si>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</si>
  <si>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</si>
  <si>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</si>
  <si>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</si>
  <si>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</si>
  <si>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</si>
  <si>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</si>
  <si>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</si>
  <si>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</si>
  <si>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</si>
  <si>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</si>
  <si>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</si>
  <si>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</si>
  <si>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</si>
  <si>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</si>
  <si>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</si>
  <si>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</si>
  <si>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</si>
  <si>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</si>
  <si>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</si>
  <si>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</si>
  <si>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</si>
  <si>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</si>
  <si>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</si>
  <si>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</si>
  <si>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</si>
  <si>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</si>
  <si>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</si>
  <si>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</si>
  <si>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</si>
  <si>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</si>
  <si>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</si>
  <si>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</si>
  <si>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</si>
  <si>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</si>
  <si>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</si>
  <si>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</si>
  <si>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</si>
  <si>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</si>
  <si>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</si>
  <si>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</si>
  <si>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</si>
  <si>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</si>
  <si>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</si>
  <si>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</si>
  <si>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</si>
  <si>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</si>
  <si>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</si>
  <si>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</si>
  <si>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</si>
  <si>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</si>
  <si>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</si>
  <si>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</si>
  <si>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</si>
  <si>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</si>
  <si>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</si>
  <si>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</si>
  <si>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</si>
  <si>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</si>
  <si>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</si>
  <si>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</si>
  <si>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</si>
  <si>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</si>
  <si>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</si>
  <si>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</si>
  <si>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</si>
  <si>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</si>
  <si>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</si>
  <si>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</si>
  <si>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</si>
  <si>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</si>
  <si>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</si>
  <si>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</si>
  <si>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</si>
  <si>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</si>
  <si>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</si>
  <si>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</si>
  <si>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</si>
  <si>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</si>
  <si>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</si>
  <si>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</si>
  <si>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</si>
  <si>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</si>
  <si>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</si>
  <si>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</si>
  <si>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</si>
  <si>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</si>
  <si>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</si>
  <si>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</si>
  <si>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</si>
  <si>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</si>
  <si>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</si>
  <si>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</si>
  <si>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</si>
  <si>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</si>
  <si>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</si>
  <si>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</si>
  <si>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</si>
  <si>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</si>
  <si>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</si>
  <si>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</si>
  <si>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</si>
  <si>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</si>
  <si>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</si>
  <si>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</si>
  <si>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</si>
  <si>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</si>
  <si>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</si>
  <si>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</si>
  <si>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</si>
  <si>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</si>
  <si>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</si>
  <si>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</si>
  <si>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</si>
  <si>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</si>
  <si>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</si>
  <si>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</si>
  <si>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</si>
  <si>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</si>
  <si>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</si>
  <si>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</si>
  <si>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</si>
  <si>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</si>
  <si>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</si>
  <si>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</si>
  <si>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</si>
  <si>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</si>
  <si>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</si>
  <si>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</si>
  <si>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</si>
  <si>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</si>
  <si>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</si>
  <si>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</si>
  <si>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</si>
  <si>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</si>
  <si>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</si>
  <si>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</si>
  <si>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</si>
  <si>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</si>
  <si>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</si>
  <si>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</si>
  <si>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</si>
  <si>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</si>
  <si>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</si>
  <si>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</si>
  <si>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</si>
  <si>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</si>
  <si>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</si>
  <si>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</si>
  <si>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</si>
  <si>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</si>
  <si>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</si>
  <si>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</si>
  <si>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</si>
  <si>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</si>
  <si>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</si>
  <si>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</si>
  <si>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</si>
  <si>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</si>
  <si>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</si>
  <si>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</si>
  <si>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</si>
  <si>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</si>
  <si>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</si>
  <si>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</si>
  <si>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</si>
  <si>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</si>
  <si>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</si>
  <si>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</si>
  <si>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</si>
  <si>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</si>
  <si>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</si>
  <si>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</si>
  <si>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</si>
  <si>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</si>
  <si>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</si>
  <si>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</si>
  <si>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</si>
  <si>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</si>
  <si>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</si>
  <si>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</si>
  <si>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</si>
  <si>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</si>
  <si>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</si>
  <si>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</si>
  <si>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</si>
  <si>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</si>
  <si>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</si>
  <si>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</si>
  <si>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</si>
  <si>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</si>
  <si>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</si>
  <si>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</si>
  <si>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</si>
  <si>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</si>
  <si>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</si>
  <si>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</si>
  <si>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</si>
  <si>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</si>
  <si>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</si>
  <si>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</si>
  <si>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</si>
  <si>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</si>
  <si>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</si>
  <si>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</si>
  <si>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</si>
  <si>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</si>
  <si>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</si>
  <si>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</si>
  <si>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</si>
  <si>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</si>
  <si>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</si>
  <si>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</si>
  <si>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</si>
  <si>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</si>
  <si>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</si>
  <si>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</si>
  <si>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</si>
  <si>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</si>
  <si>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</si>
  <si>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</si>
  <si>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</si>
  <si>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</si>
  <si>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</si>
  <si>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</si>
  <si>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</si>
  <si>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</si>
  <si>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</si>
  <si>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</si>
  <si>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</si>
  <si>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</si>
  <si>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</si>
  <si>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</si>
  <si>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</si>
  <si>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</si>
  <si>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</si>
  <si>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</si>
  <si>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</si>
  <si>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</si>
  <si>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</si>
  <si>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</si>
  <si>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</si>
  <si>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</si>
  <si>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</si>
  <si>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</si>
  <si>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</si>
  <si>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</si>
  <si>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</si>
  <si>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</si>
  <si>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</si>
  <si>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</si>
  <si>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</si>
  <si>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</si>
  <si>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</si>
  <si>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</si>
  <si>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</si>
  <si>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</si>
  <si>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</si>
  <si>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</si>
  <si>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</si>
  <si>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</si>
  <si>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</si>
  <si>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</si>
  <si>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</si>
  <si>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</si>
  <si>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</si>
  <si>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</si>
  <si>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</si>
  <si>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</si>
  <si>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</si>
  <si>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</si>
  <si>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</si>
  <si>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</si>
  <si>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</si>
  <si>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</si>
  <si>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</si>
  <si>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</si>
  <si>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</si>
  <si>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</si>
  <si>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</si>
  <si>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</si>
  <si>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</si>
  <si>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</si>
  <si>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</si>
  <si>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</si>
  <si>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</si>
  <si>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</si>
  <si>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</si>
  <si>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</si>
  <si>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</si>
  <si>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</si>
  <si>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</si>
  <si>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</si>
  <si>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</si>
  <si>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</si>
  <si>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</si>
  <si>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</si>
  <si>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</si>
  <si>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</si>
  <si>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</si>
  <si>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</si>
  <si>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</si>
  <si>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</si>
  <si>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</si>
  <si>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</si>
  <si>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</si>
  <si>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</si>
  <si>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</si>
  <si>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</si>
  <si>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</si>
  <si>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</si>
  <si>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</si>
  <si>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</si>
  <si>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</si>
  <si>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</si>
  <si>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</si>
  <si>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</si>
  <si>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</si>
  <si>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</si>
  <si>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</si>
  <si>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</si>
  <si>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</si>
  <si>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</si>
  <si>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</si>
  <si>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</si>
  <si>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</si>
  <si>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</si>
  <si>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</si>
  <si>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</si>
  <si>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</si>
  <si>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</si>
  <si>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</si>
  <si>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</si>
  <si>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</si>
  <si>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</si>
  <si>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</si>
  <si>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</si>
  <si>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</si>
  <si>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</si>
  <si>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</si>
  <si>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</si>
  <si>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</si>
  <si>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</si>
  <si>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</si>
  <si>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</si>
  <si>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</si>
  <si>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</si>
  <si>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</si>
  <si>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</si>
  <si>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</si>
  <si>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</si>
  <si>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</si>
  <si>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</si>
  <si>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</si>
  <si>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</si>
  <si>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</si>
  <si>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</si>
  <si>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</si>
  <si>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</si>
  <si>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</si>
  <si>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</si>
  <si>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</si>
  <si>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</si>
  <si>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</si>
  <si>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</si>
  <si>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</si>
  <si>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</si>
  <si>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</si>
  <si>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</si>
  <si>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</si>
  <si>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</si>
  <si>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</si>
  <si>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</si>
  <si>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</si>
  <si>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</si>
  <si>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</si>
  <si>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</si>
  <si>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</si>
  <si>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</si>
  <si>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</si>
  <si>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</si>
  <si>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</si>
  <si>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</si>
  <si>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</si>
  <si>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</si>
  <si>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</si>
  <si>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</si>
  <si>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</si>
  <si>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</si>
  <si>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</si>
  <si>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</si>
  <si>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</si>
  <si>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</si>
  <si>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</si>
  <si>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</si>
  <si>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</si>
  <si>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</si>
  <si>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</si>
  <si>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</si>
  <si>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</si>
  <si>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</si>
  <si>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</si>
  <si>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</si>
  <si>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</si>
  <si>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</si>
  <si>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</si>
  <si>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</si>
  <si>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</si>
  <si>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</si>
  <si>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</si>
  <si>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</si>
  <si>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</si>
  <si>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</si>
  <si>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</si>
  <si>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</si>
  <si>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</si>
  <si>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</si>
  <si>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</si>
  <si>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</si>
  <si>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</si>
  <si>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</si>
  <si>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</si>
  <si>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</si>
  <si>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</si>
  <si>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</si>
  <si>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</si>
  <si>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</si>
  <si>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</si>
  <si>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</si>
  <si>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</si>
  <si>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</si>
  <si>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</si>
  <si>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</si>
  <si>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</si>
  <si>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</si>
  <si>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</si>
  <si>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</si>
  <si>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</si>
  <si>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</si>
  <si>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</si>
  <si>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</si>
  <si>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</si>
  <si>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</si>
  <si>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</si>
  <si>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</si>
  <si>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</si>
  <si>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</si>
  <si>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</si>
  <si>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</si>
  <si>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</si>
  <si>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</si>
  <si>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</si>
  <si>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</si>
  <si>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</si>
  <si>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</si>
  <si>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</si>
  <si>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</si>
  <si>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</si>
  <si>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</si>
  <si>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</si>
  <si>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</si>
  <si>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</si>
  <si>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</si>
  <si>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</si>
  <si>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</si>
  <si>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</si>
  <si>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</si>
  <si>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</si>
  <si>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</si>
  <si>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</si>
  <si>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</si>
  <si>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</si>
  <si>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</si>
  <si>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</si>
  <si>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</si>
  <si>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</si>
  <si>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</si>
  <si>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</si>
  <si>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</si>
  <si>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</si>
  <si>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</si>
  <si>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</si>
  <si>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</si>
  <si>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</si>
  <si>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</si>
  <si>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</si>
  <si>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</si>
  <si>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</si>
  <si>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</si>
  <si>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</si>
  <si>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</si>
  <si>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</si>
  <si>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</si>
  <si>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</si>
  <si>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</si>
  <si>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</si>
  <si>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</si>
  <si>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</si>
  <si>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</si>
  <si>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</si>
  <si>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</si>
  <si>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</si>
  <si>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</si>
  <si>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</si>
  <si>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</si>
  <si>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</si>
  <si>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</si>
  <si>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</si>
  <si>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</si>
  <si>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</si>
  <si>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</si>
  <si>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</si>
  <si>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</si>
  <si>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</si>
  <si>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</si>
  <si>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</si>
  <si>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</si>
  <si>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</si>
  <si>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</si>
  <si>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</si>
  <si>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</si>
  <si>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</si>
  <si>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</si>
  <si>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</si>
  <si>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</si>
  <si>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</si>
  <si>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</si>
  <si>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</si>
  <si>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</si>
  <si>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</si>
  <si>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</si>
  <si>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</si>
  <si>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</si>
  <si>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</si>
  <si>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</si>
  <si>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</si>
  <si>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</si>
  <si>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</si>
  <si>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</si>
  <si>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</si>
  <si>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</si>
  <si>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</si>
  <si>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</si>
  <si>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</si>
  <si>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</si>
  <si>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</si>
  <si>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</si>
  <si>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</si>
  <si>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</si>
  <si>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</si>
  <si>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</si>
  <si>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</si>
  <si>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</si>
  <si>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</si>
  <si>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</si>
  <si>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</si>
  <si>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</si>
  <si>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</si>
  <si>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</si>
  <si>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</si>
  <si>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</si>
  <si>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</si>
  <si>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</si>
  <si>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</si>
  <si>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</si>
  <si>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</si>
  <si>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</si>
  <si>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</si>
  <si>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</si>
  <si>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</si>
  <si>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</si>
  <si>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</si>
  <si>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</si>
  <si>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</si>
  <si>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</si>
  <si>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</si>
  <si>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</si>
  <si>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</si>
  <si>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</si>
  <si>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</si>
  <si>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</si>
  <si>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</si>
  <si>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</si>
  <si>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</si>
  <si>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</si>
  <si>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</si>
  <si>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</si>
  <si>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</si>
  <si>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</si>
  <si>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</si>
  <si>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</si>
  <si>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</si>
  <si>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</si>
  <si>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</si>
  <si>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</si>
  <si>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</si>
  <si>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</si>
  <si>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</si>
  <si>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</si>
  <si>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</si>
  <si>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</si>
  <si>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</si>
  <si>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</si>
  <si>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</si>
  <si>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</si>
  <si>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</si>
  <si>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</si>
  <si>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</si>
  <si>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</si>
  <si>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</si>
  <si>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</si>
  <si>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</si>
  <si>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</si>
  <si>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</si>
  <si>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</si>
  <si>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</si>
  <si>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</si>
  <si>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</si>
  <si>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</si>
  <si>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</si>
  <si>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</si>
  <si>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</si>
  <si>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</si>
  <si>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</si>
  <si>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</si>
  <si>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</si>
  <si>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</si>
  <si>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</si>
  <si>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</si>
  <si>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</si>
  <si>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</si>
  <si>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</si>
  <si>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</si>
  <si>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</si>
  <si>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</si>
  <si>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</si>
  <si>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</si>
  <si>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</si>
  <si>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</si>
  <si>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</si>
  <si>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</si>
  <si>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</si>
  <si>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</si>
  <si>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</si>
  <si>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</si>
  <si>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</si>
  <si>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</si>
  <si>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</si>
  <si>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</si>
  <si>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</si>
  <si>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</si>
  <si>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</si>
  <si>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</si>
  <si>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</si>
  <si>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</si>
  <si>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</si>
  <si>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</si>
  <si>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</si>
  <si>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</si>
  <si>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</si>
  <si>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</si>
  <si>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</si>
  <si>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</si>
  <si>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</si>
  <si>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</si>
  <si>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</si>
  <si>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</si>
  <si>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</si>
  <si>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</si>
  <si>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</si>
  <si>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</si>
  <si>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</si>
  <si>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</si>
  <si>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</si>
  <si>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</si>
  <si>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</si>
  <si>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</si>
  <si>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</si>
  <si>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</si>
  <si>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</si>
  <si>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</si>
  <si>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</si>
  <si>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</si>
  <si>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</si>
  <si>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</si>
  <si>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</si>
  <si>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</si>
  <si>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</si>
  <si>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</si>
  <si>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</si>
  <si>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</si>
  <si>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</si>
  <si>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</si>
  <si>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</si>
  <si>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</si>
  <si>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</si>
  <si>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</si>
  <si>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</si>
  <si>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</si>
  <si>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</si>
  <si>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</si>
  <si>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</si>
  <si>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</si>
  <si>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</si>
  <si>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</si>
  <si>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</si>
  <si>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</si>
  <si>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</si>
  <si>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</si>
  <si>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</si>
  <si>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</si>
  <si>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</si>
  <si>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</si>
  <si>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</si>
  <si>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</si>
  <si>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</si>
  <si>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</si>
  <si>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</si>
  <si>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</si>
  <si>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</si>
  <si>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</si>
  <si>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</si>
  <si>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</si>
  <si>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</si>
  <si>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</si>
  <si>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</si>
  <si>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</si>
  <si>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</si>
  <si>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</si>
  <si>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</si>
  <si>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</si>
  <si>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</si>
  <si>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</si>
  <si>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</si>
  <si>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</si>
  <si>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</si>
  <si>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</si>
  <si>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</si>
  <si>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</si>
  <si>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</si>
  <si>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</si>
  <si>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</si>
  <si>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</si>
  <si>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</si>
  <si>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</si>
  <si>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</si>
  <si>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</si>
  <si>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</si>
  <si>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</si>
  <si>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</si>
  <si>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</si>
  <si>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</si>
  <si>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</si>
  <si>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</si>
  <si>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</si>
  <si>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</si>
  <si>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</si>
  <si>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</si>
  <si>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</si>
  <si>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</si>
  <si>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</si>
  <si>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</si>
  <si>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</si>
  <si>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</si>
  <si>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</si>
  <si>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</si>
  <si>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</si>
  <si>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</si>
  <si>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</si>
  <si>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</si>
  <si>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</si>
  <si>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</si>
  <si>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</si>
  <si>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</si>
  <si>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</si>
  <si>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</si>
  <si>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</si>
  <si>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</si>
  <si>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</si>
  <si>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</si>
  <si>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</si>
  <si>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</si>
  <si>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</si>
  <si>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</si>
  <si>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</si>
  <si>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</si>
  <si>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</si>
  <si>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</si>
  <si>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</si>
  <si>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</si>
  <si>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</si>
  <si>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</si>
  <si>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</si>
  <si>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</si>
  <si>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</si>
  <si>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</si>
  <si>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</si>
  <si>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</si>
  <si>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</si>
  <si>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</si>
  <si>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</si>
  <si>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</si>
  <si>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</si>
  <si>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</si>
  <si>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</si>
  <si>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</si>
  <si>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</si>
  <si>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</si>
  <si>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</si>
  <si>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</si>
  <si>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</si>
  <si>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</si>
  <si>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</si>
  <si>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</si>
  <si>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</si>
  <si>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</si>
  <si>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</si>
  <si>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</si>
  <si>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</si>
  <si>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</si>
  <si>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</si>
  <si>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</si>
  <si>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</si>
  <si>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</si>
  <si>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</si>
  <si>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</si>
  <si>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</si>
  <si>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</si>
  <si>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</si>
  <si>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</si>
  <si>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</si>
  <si>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</si>
  <si>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</si>
  <si>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</si>
  <si>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</si>
  <si>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</si>
  <si>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</si>
  <si>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</si>
  <si>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</si>
  <si>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</si>
  <si>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</si>
  <si>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</si>
  <si>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</si>
  <si>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</si>
  <si>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</si>
  <si>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</si>
  <si>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</si>
  <si>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</si>
  <si>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</si>
  <si>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</si>
  <si>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</si>
  <si>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</si>
  <si>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</si>
  <si>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</si>
  <si>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</si>
  <si>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</si>
  <si>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</si>
  <si>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</si>
  <si>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</si>
  <si>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</si>
  <si>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</si>
  <si>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</si>
  <si>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</si>
  <si>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</si>
  <si>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</si>
  <si>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</si>
  <si>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</si>
  <si>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</si>
  <si>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</si>
  <si>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</si>
  <si>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</si>
  <si>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</si>
  <si>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</si>
  <si>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</si>
  <si>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</si>
  <si>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</si>
  <si>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</si>
  <si>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</si>
  <si>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</si>
  <si>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</si>
  <si>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</si>
  <si>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</si>
  <si>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</si>
  <si>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</si>
  <si>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</si>
  <si>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</si>
  <si>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</si>
  <si>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</si>
  <si>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</si>
  <si>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</si>
  <si>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</si>
  <si>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</si>
  <si>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</si>
  <si>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</si>
  <si>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</si>
  <si>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</si>
  <si>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</si>
  <si>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</si>
  <si>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</si>
  <si>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</si>
  <si>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</si>
  <si>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</si>
  <si>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</si>
  <si>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</si>
  <si>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</si>
  <si>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</si>
  <si>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</si>
  <si>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</si>
  <si>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</si>
  <si>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</si>
  <si>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</si>
  <si>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</si>
  <si>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</si>
  <si>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</si>
  <si>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</si>
  <si>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</si>
  <si>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</si>
  <si>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</si>
  <si>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</si>
  <si>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</si>
  <si>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</si>
  <si>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</si>
  <si>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</si>
  <si>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</si>
  <si>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</si>
  <si>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</si>
  <si>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</si>
  <si>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</si>
  <si>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</si>
  <si>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</si>
  <si>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</si>
  <si>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</si>
  <si>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</si>
  <si>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</si>
  <si>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</si>
  <si>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</si>
  <si>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</si>
  <si>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</si>
  <si>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</si>
  <si>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</si>
  <si>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</si>
  <si>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</si>
  <si>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</si>
  <si>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</si>
  <si>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</si>
  <si>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</si>
  <si>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</si>
  <si>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</si>
  <si>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</si>
  <si>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</si>
  <si>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</si>
  <si>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</si>
  <si>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</si>
  <si>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</si>
  <si>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</si>
  <si>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</si>
  <si>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</si>
  <si>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</si>
  <si>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</si>
  <si>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</si>
  <si>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</si>
  <si>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</si>
  <si>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</si>
  <si>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</si>
  <si>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</si>
  <si>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</si>
  <si>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</si>
  <si>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</si>
  <si>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</si>
  <si>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</si>
  <si>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</si>
  <si>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</si>
  <si>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</si>
  <si>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</si>
  <si>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</si>
  <si>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</si>
  <si>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</si>
  <si>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</si>
  <si>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</si>
  <si>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</si>
  <si>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</si>
  <si>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</si>
  <si>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</si>
  <si>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</si>
  <si>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</si>
  <si>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</si>
  <si>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</si>
  <si>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</si>
  <si>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</si>
  <si>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</si>
  <si>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</si>
  <si>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</si>
  <si>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</si>
  <si>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</si>
  <si>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</si>
  <si>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</si>
  <si>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</si>
  <si>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</si>
  <si>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</si>
  <si>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</si>
  <si>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</si>
  <si>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</si>
  <si>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</si>
  <si>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</si>
  <si>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</si>
  <si>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</si>
  <si>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</si>
  <si>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</si>
  <si>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</si>
  <si>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</si>
  <si>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</si>
  <si>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</si>
  <si>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</si>
  <si>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</si>
  <si>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</si>
  <si>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</si>
  <si>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</si>
  <si>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</si>
  <si>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</si>
  <si>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</si>
  <si>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</si>
  <si>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</si>
  <si>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</si>
  <si>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</si>
  <si>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</si>
  <si>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</si>
  <si>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</si>
  <si>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</si>
  <si>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</si>
  <si>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</si>
  <si>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</si>
  <si>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</si>
  <si>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</si>
  <si>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</si>
  <si>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</si>
  <si>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</si>
  <si>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</si>
  <si>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</si>
  <si>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</si>
  <si>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</si>
  <si>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</si>
  <si>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</si>
  <si>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</si>
  <si>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</si>
  <si>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</si>
  <si>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</si>
  <si>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</si>
  <si>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</si>
  <si>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</si>
  <si>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</si>
  <si>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</si>
  <si>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</si>
  <si>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</si>
  <si>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</si>
  <si>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</si>
  <si>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</si>
  <si>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</si>
  <si>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</si>
  <si>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</si>
  <si>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</si>
  <si>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</si>
  <si>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</si>
  <si>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</si>
  <si>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</si>
  <si>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</si>
  <si>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</si>
  <si>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</si>
  <si>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</si>
  <si>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</si>
  <si>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</si>
  <si>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</si>
  <si>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</si>
  <si>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</si>
  <si>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</si>
  <si>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</si>
  <si>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</si>
  <si>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</si>
  <si>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</si>
  <si>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</si>
  <si>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</si>
  <si>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</si>
  <si>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</si>
  <si>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</si>
  <si>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</si>
  <si>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</si>
  <si>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</si>
  <si>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</si>
  <si>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</si>
  <si>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</si>
  <si>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</si>
  <si>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</si>
  <si>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</si>
  <si>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</si>
  <si>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</si>
  <si>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</si>
  <si>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</si>
  <si>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</si>
  <si>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</si>
  <si>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</si>
  <si>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</si>
  <si>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</si>
  <si>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</si>
  <si>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</si>
  <si>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</si>
  <si>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</si>
  <si>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</si>
  <si>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</si>
  <si>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</si>
  <si>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</si>
  <si>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</si>
  <si>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</si>
  <si>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</si>
  <si>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</si>
  <si>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</si>
  <si>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</si>
  <si>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</si>
  <si>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</si>
  <si>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</si>
  <si>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</si>
  <si>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</si>
  <si>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</si>
  <si>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</si>
  <si>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</si>
  <si>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</si>
  <si>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</si>
  <si>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</si>
  <si>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</si>
  <si>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</si>
  <si>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</si>
  <si>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</si>
  <si>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</si>
  <si>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</si>
  <si>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</si>
  <si>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</si>
  <si>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</si>
  <si>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</si>
  <si>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</si>
  <si>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</si>
  <si>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</si>
  <si>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</si>
  <si>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</si>
  <si>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</si>
  <si>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</si>
  <si>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</si>
  <si>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</si>
  <si>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</si>
  <si>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</si>
  <si>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</si>
  <si>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</si>
  <si>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</si>
  <si>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</si>
  <si>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</si>
  <si>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</si>
  <si>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</si>
  <si>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</si>
  <si>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</si>
  <si>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</si>
  <si>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</si>
  <si>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</si>
  <si>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</si>
  <si>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</si>
  <si>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</si>
  <si>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</si>
  <si>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</si>
  <si>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</si>
  <si>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</si>
  <si>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</si>
  <si>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</si>
  <si>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</si>
  <si>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</si>
  <si>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</si>
  <si>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</si>
  <si>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</si>
  <si>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</si>
  <si>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</si>
  <si>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</si>
  <si>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</si>
  <si>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</si>
  <si>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</si>
  <si>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</si>
  <si>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</si>
  <si>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</si>
  <si>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</si>
  <si>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</si>
  <si>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</si>
  <si>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</si>
  <si>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</si>
  <si>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</si>
  <si>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</si>
  <si>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</si>
  <si>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</si>
  <si>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</si>
  <si>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</si>
  <si>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</si>
  <si>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</si>
  <si>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</si>
  <si>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</si>
  <si>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</si>
  <si>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</si>
  <si>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</si>
  <si>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</si>
  <si>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</si>
  <si>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</si>
  <si>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</si>
  <si>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</si>
  <si>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</si>
  <si>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</si>
  <si>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</si>
  <si>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</si>
  <si>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</si>
  <si>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</si>
  <si>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</si>
  <si>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</si>
  <si>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</si>
  <si>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</si>
  <si>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</si>
  <si>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</si>
  <si>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</si>
  <si>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</si>
  <si>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</si>
  <si>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</si>
  <si>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</si>
  <si>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</si>
  <si>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</si>
  <si>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</si>
  <si>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</si>
  <si>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</si>
  <si>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</si>
  <si>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</si>
  <si>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</si>
  <si>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</si>
  <si>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</si>
  <si>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</si>
  <si>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</si>
  <si>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</si>
  <si>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</si>
  <si>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</si>
  <si>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</si>
  <si>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</si>
  <si>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</si>
  <si>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</si>
  <si>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</si>
  <si>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</si>
  <si>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</si>
  <si>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</si>
  <si>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</si>
  <si>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</si>
  <si>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</si>
  <si>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</si>
  <si>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</si>
  <si>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</si>
  <si>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</si>
  <si>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</si>
  <si>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</si>
  <si>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</si>
  <si>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</si>
  <si>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</si>
  <si>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</si>
  <si>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</si>
  <si>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</si>
  <si>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</si>
  <si>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</si>
  <si>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</si>
  <si>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</si>
  <si>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</si>
  <si>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</si>
  <si>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</si>
  <si>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</si>
  <si>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</si>
  <si>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</si>
  <si>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</si>
  <si>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</si>
  <si>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</si>
  <si>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</si>
  <si>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</si>
  <si>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</si>
  <si>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</si>
  <si>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</si>
  <si>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</si>
  <si>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</si>
  <si>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</si>
  <si>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</si>
  <si>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</si>
  <si>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</si>
  <si>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</si>
  <si>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</si>
  <si>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</si>
  <si>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</si>
  <si>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</si>
  <si>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</si>
  <si>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</si>
  <si>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</si>
  <si>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</si>
  <si>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</si>
  <si>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</si>
  <si>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</si>
  <si>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</si>
  <si>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</si>
  <si>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</si>
  <si>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</si>
  <si>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</si>
  <si>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</si>
  <si>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</si>
  <si>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</si>
  <si>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</si>
  <si>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</si>
  <si>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</si>
  <si>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</si>
  <si>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</si>
  <si>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</si>
  <si>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</si>
  <si>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</si>
  <si>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</si>
  <si>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</si>
  <si>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</si>
  <si>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</si>
  <si>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</si>
  <si>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</si>
  <si>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</si>
  <si>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</si>
  <si>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</si>
  <si>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</si>
  <si>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</si>
  <si>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</si>
  <si>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</si>
  <si>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</si>
  <si>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</si>
  <si>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</si>
  <si>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</si>
  <si>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</si>
  <si>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</si>
  <si>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</si>
  <si>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</si>
  <si>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</si>
  <si>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</si>
  <si>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</si>
  <si>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</si>
  <si>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</si>
  <si>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</si>
  <si>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</si>
  <si>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</si>
  <si>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</si>
  <si>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</si>
  <si>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</si>
  <si>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</si>
  <si>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</si>
  <si>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</si>
  <si>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</si>
  <si>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</si>
  <si>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</si>
  <si>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</si>
  <si>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</si>
  <si>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</si>
  <si>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</si>
  <si>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</si>
  <si>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</si>
  <si>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</si>
  <si>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</si>
  <si>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</si>
  <si>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</si>
  <si>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</si>
  <si>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</si>
  <si>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</si>
  <si>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</si>
  <si>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</si>
  <si>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</si>
  <si>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</si>
  <si>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</si>
  <si>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</si>
  <si>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</si>
  <si>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</si>
  <si>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</si>
  <si>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</si>
  <si>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</si>
  <si>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</si>
  <si>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</si>
  <si>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</si>
  <si>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</si>
  <si>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</si>
  <si>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</si>
  <si>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</si>
  <si>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</si>
  <si>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</si>
  <si>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</si>
  <si>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</si>
  <si>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</si>
  <si>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</si>
  <si>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</si>
  <si>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</si>
  <si>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</si>
  <si>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</si>
  <si>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</si>
  <si>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</si>
  <si>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</si>
  <si>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</si>
  <si>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</si>
  <si>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</si>
  <si>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</si>
  <si>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</si>
  <si>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</si>
  <si>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</si>
  <si>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</si>
  <si>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</si>
  <si>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</si>
  <si>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</si>
  <si>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</si>
  <si>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</si>
  <si>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</si>
  <si>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</si>
  <si>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</si>
  <si>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</si>
  <si>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</si>
  <si>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</si>
  <si>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</si>
  <si>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</si>
  <si>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</si>
  <si>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</si>
  <si>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</si>
  <si>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</si>
  <si>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</si>
  <si>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</si>
  <si>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</si>
  <si>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</si>
  <si>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</si>
  <si>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</si>
  <si>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</si>
  <si>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</si>
  <si>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</si>
  <si>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</si>
  <si>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</si>
  <si>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</si>
  <si>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</si>
  <si>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</si>
  <si>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</si>
  <si>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</si>
  <si>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</si>
  <si>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</si>
  <si>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</si>
  <si>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</si>
  <si>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</si>
  <si>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</si>
  <si>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</si>
  <si>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</si>
  <si>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</si>
  <si>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</si>
  <si>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</si>
  <si>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</si>
  <si>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</si>
  <si>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</si>
  <si>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</si>
  <si>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</si>
  <si>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</si>
  <si>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</si>
  <si>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</si>
  <si>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</si>
  <si>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</si>
  <si>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</si>
  <si>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</si>
  <si>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</si>
  <si>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</si>
  <si>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</si>
  <si>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</si>
  <si>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</si>
  <si>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</si>
  <si>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</si>
  <si>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</si>
  <si>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</si>
  <si>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</si>
  <si>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</si>
  <si>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</si>
  <si>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</si>
  <si>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</si>
  <si>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</si>
  <si>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</si>
  <si>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</si>
  <si>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</si>
  <si>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</si>
  <si>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</si>
  <si>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</si>
  <si>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</si>
  <si>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</si>
  <si>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</si>
  <si>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</si>
  <si>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</si>
  <si>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</si>
  <si>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</si>
  <si>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</si>
  <si>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</si>
  <si>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</si>
  <si>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</si>
  <si>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</si>
  <si>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</si>
  <si>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</si>
  <si>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</si>
  <si>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</si>
  <si>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</si>
  <si>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</si>
  <si>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</si>
  <si>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</si>
  <si>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</si>
  <si>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</si>
  <si>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</si>
  <si>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</si>
  <si>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</si>
  <si>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</si>
  <si>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</si>
  <si>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</si>
  <si>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</si>
  <si>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</si>
  <si>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</si>
  <si>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</si>
  <si>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</si>
  <si>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</si>
  <si>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</si>
  <si>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</si>
  <si>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</si>
  <si>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</si>
  <si>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</si>
  <si>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</si>
  <si>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</si>
  <si>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</si>
  <si>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</si>
  <si>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</si>
  <si>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</si>
  <si>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</si>
  <si>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</si>
  <si>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</si>
  <si>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</si>
  <si>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</si>
  <si>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</si>
  <si>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</si>
  <si>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</si>
  <si>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</si>
  <si>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</si>
  <si>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</si>
  <si>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</si>
  <si>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</si>
  <si>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</si>
  <si>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</si>
  <si>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</si>
  <si>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</si>
  <si>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</si>
  <si>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</si>
  <si>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</si>
  <si>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</si>
  <si>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</si>
  <si>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</si>
  <si>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</si>
  <si>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</si>
  <si>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</si>
  <si>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</si>
  <si>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</si>
  <si>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</si>
  <si>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</si>
  <si>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</si>
  <si>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</si>
  <si>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</si>
  <si>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</si>
  <si>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</si>
  <si>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</si>
  <si>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</si>
  <si>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</si>
  <si>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</si>
  <si>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</si>
  <si>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</si>
  <si>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</si>
  <si>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</si>
  <si>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</si>
  <si>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</si>
  <si>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</si>
  <si>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</si>
  <si>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</si>
  <si>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</si>
  <si>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</si>
  <si>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</si>
  <si>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</si>
  <si>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</si>
  <si>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</si>
  <si>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</si>
  <si>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</si>
  <si>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</si>
  <si>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</si>
  <si>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</si>
  <si>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</si>
  <si>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</si>
  <si>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</si>
  <si>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</si>
  <si>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</si>
  <si>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</si>
  <si>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</si>
  <si>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</si>
  <si>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</si>
  <si>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</si>
  <si>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</si>
  <si>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</si>
  <si>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</si>
  <si>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</si>
  <si>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</si>
  <si>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</si>
  <si>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</si>
  <si>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</si>
  <si>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</si>
  <si>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</si>
  <si>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</si>
  <si>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</si>
  <si>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</si>
  <si>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</si>
  <si>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</si>
  <si>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</si>
  <si>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</si>
  <si>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</si>
  <si>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</si>
  <si>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</si>
  <si>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</si>
  <si>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</si>
  <si>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</si>
  <si>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</si>
  <si>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</si>
  <si>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</si>
  <si>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</si>
  <si>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</si>
  <si>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</si>
  <si>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</si>
  <si>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</si>
  <si>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</si>
  <si>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</si>
  <si>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</si>
  <si>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</si>
  <si>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</si>
  <si>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</si>
  <si>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</si>
  <si>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</si>
  <si>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</si>
  <si>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</si>
  <si>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</si>
  <si>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</si>
  <si>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</si>
  <si>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</si>
  <si>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</si>
  <si>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</si>
  <si>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</si>
  <si>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</si>
  <si>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</si>
  <si>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</si>
  <si>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</si>
  <si>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</si>
  <si>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</si>
  <si>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</si>
  <si>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</si>
  <si>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</si>
  <si>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</si>
  <si>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</si>
  <si>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</si>
  <si>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</si>
  <si>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</si>
  <si>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</si>
  <si>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</si>
  <si>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</si>
  <si>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</si>
  <si>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</si>
  <si>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</si>
  <si>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</si>
  <si>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</si>
  <si>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</si>
  <si>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</si>
  <si>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</si>
  <si>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</si>
  <si>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</si>
  <si>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</si>
  <si>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</si>
  <si>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</si>
  <si>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</si>
  <si>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</si>
  <si>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</si>
  <si>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</si>
  <si>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</si>
  <si>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</si>
  <si>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</si>
  <si>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</si>
  <si>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</si>
  <si>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</si>
  <si>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</si>
  <si>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</si>
  <si>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</si>
  <si>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</si>
  <si>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</si>
  <si>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</si>
  <si>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</si>
  <si>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</si>
  <si>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</si>
  <si>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</si>
  <si>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</si>
  <si>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</si>
  <si>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</si>
  <si>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</si>
  <si>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</si>
  <si>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</si>
  <si>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</si>
  <si>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</si>
  <si>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</si>
  <si>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</si>
  <si>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</si>
  <si>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</si>
  <si>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</si>
  <si>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</si>
  <si>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</si>
  <si>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</si>
  <si>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</si>
  <si>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</si>
  <si>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</si>
  <si>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</si>
  <si>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</si>
  <si>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</si>
  <si>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</si>
  <si>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</si>
  <si>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</si>
  <si>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</si>
  <si>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</si>
  <si>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</si>
  <si>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</si>
  <si>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</si>
  <si>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</si>
  <si>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</si>
  <si>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</si>
  <si>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</si>
  <si>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</si>
  <si>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</si>
  <si>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</si>
  <si>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</si>
  <si>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</si>
  <si>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</si>
  <si>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</si>
  <si>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</si>
  <si>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</si>
  <si>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</si>
  <si>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</si>
  <si>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</si>
  <si>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</si>
  <si>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</si>
  <si>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</si>
  <si>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</si>
  <si>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</si>
  <si>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</si>
  <si>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</si>
  <si>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</si>
  <si>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</si>
  <si>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</si>
  <si>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</si>
  <si>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</si>
  <si>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</si>
  <si>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</si>
  <si>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</si>
  <si>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</si>
  <si>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</si>
  <si>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</si>
  <si>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</si>
  <si>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</si>
  <si>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</si>
  <si>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</si>
  <si>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</si>
  <si>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</si>
  <si>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</si>
  <si>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</si>
  <si>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</si>
  <si>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</si>
  <si>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</si>
  <si>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</si>
  <si>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</si>
  <si>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</si>
  <si>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</si>
  <si>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</si>
  <si>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</si>
  <si>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</si>
  <si>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</si>
  <si>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</si>
  <si>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</si>
  <si>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</si>
  <si>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</si>
  <si>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</si>
  <si>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</si>
  <si>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</si>
  <si>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</si>
  <si>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</si>
  <si>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</si>
  <si>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</si>
  <si>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</si>
  <si>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</si>
  <si>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</si>
  <si>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</si>
  <si>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</si>
  <si>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</si>
  <si>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</si>
  <si>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</si>
  <si>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</si>
  <si>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</si>
  <si>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</si>
  <si>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</si>
  <si>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</si>
  <si>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</si>
  <si>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</si>
  <si>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</si>
  <si>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</si>
  <si>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</si>
  <si>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</si>
  <si>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</si>
  <si>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</si>
  <si>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</si>
  <si>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</si>
  <si>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</si>
  <si>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</si>
  <si>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</si>
  <si>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</si>
  <si>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</si>
  <si>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</si>
  <si>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</si>
  <si>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</si>
  <si>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</si>
  <si>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</si>
  <si>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</si>
  <si>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</si>
  <si>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</si>
  <si>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</si>
  <si>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</si>
  <si>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</si>
  <si>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</si>
  <si>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</si>
  <si>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</si>
  <si>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</si>
  <si>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</si>
  <si>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</si>
  <si>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</si>
  <si>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</si>
  <si>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</si>
  <si>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</si>
  <si>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</si>
  <si>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</si>
  <si>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</si>
  <si>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</si>
  <si>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</si>
  <si>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</si>
  <si>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</si>
  <si>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</si>
  <si>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</si>
  <si>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</si>
  <si>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</si>
  <si>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</si>
  <si>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</si>
  <si>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</si>
  <si>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</si>
  <si>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</si>
  <si>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</si>
  <si>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</si>
  <si>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</si>
  <si>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</si>
  <si>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</si>
  <si>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</si>
  <si>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</si>
  <si>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</si>
  <si>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</si>
  <si>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</si>
  <si>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</si>
  <si>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</si>
  <si>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</si>
  <si>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</si>
  <si>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</si>
  <si>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</si>
  <si>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</si>
  <si>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</si>
  <si>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</si>
  <si>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</si>
  <si>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</si>
  <si>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</si>
  <si>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</si>
  <si>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</si>
  <si>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</si>
  <si>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</si>
  <si>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</si>
  <si>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</si>
  <si>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</si>
  <si>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</si>
  <si>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</si>
  <si>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</si>
  <si>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</si>
  <si>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</si>
  <si>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</si>
  <si>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</si>
  <si>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</si>
  <si>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</si>
  <si>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</si>
  <si>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</si>
  <si>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</si>
  <si>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</si>
  <si>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</si>
  <si>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</si>
  <si>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</si>
  <si>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</si>
  <si>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</si>
  <si>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</si>
  <si>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</si>
  <si>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</si>
  <si>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</si>
  <si>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</si>
  <si>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</si>
  <si>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</si>
  <si>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</si>
  <si>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</si>
  <si>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</si>
  <si>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</si>
  <si>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</si>
  <si>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</si>
  <si>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</si>
  <si>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</si>
  <si>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</si>
  <si>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</si>
  <si>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</si>
  <si>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</si>
  <si>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</si>
  <si>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</si>
  <si>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</si>
  <si>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</si>
  <si>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</si>
  <si>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</si>
  <si>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</si>
  <si>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</si>
  <si>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</si>
  <si>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</si>
  <si>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</si>
  <si>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</si>
  <si>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</si>
  <si>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</si>
  <si>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</si>
  <si>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</si>
  <si>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</si>
  <si>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</si>
  <si>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</si>
  <si>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</si>
  <si>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</si>
  <si>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</si>
  <si>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</si>
  <si>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</si>
  <si>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</si>
  <si>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</si>
  <si>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</si>
  <si>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</si>
  <si>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</si>
  <si>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</si>
  <si>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</si>
  <si>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</si>
  <si>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</si>
  <si>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</si>
  <si>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</si>
  <si>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</si>
  <si>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</si>
  <si>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</si>
  <si>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</si>
  <si>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</si>
  <si>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</si>
  <si>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</si>
  <si>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</si>
  <si>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</si>
  <si>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</si>
  <si>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</si>
  <si>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</si>
  <si>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</si>
  <si>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</si>
  <si>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</si>
  <si>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</si>
  <si>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</si>
  <si>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</si>
  <si>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</si>
  <si>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</si>
  <si>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</si>
  <si>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</si>
  <si>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</si>
  <si>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</si>
  <si>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</si>
  <si>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</si>
  <si>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</si>
  <si>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</si>
  <si>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</si>
  <si>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</si>
  <si>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</si>
  <si>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</si>
  <si>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</si>
  <si>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</si>
  <si>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</si>
  <si>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</si>
  <si>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</si>
  <si>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</si>
  <si>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</si>
  <si>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</si>
  <si>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</si>
  <si>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</si>
  <si>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</si>
  <si>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</si>
  <si>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</si>
  <si>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</si>
  <si>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</si>
  <si>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</si>
  <si>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</si>
  <si>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</si>
  <si>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</si>
  <si>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</si>
  <si>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</si>
  <si>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</si>
  <si>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</si>
  <si>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</si>
  <si>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</si>
  <si>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</si>
  <si>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</si>
  <si>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</si>
  <si>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</si>
  <si>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</si>
  <si>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</si>
  <si>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</si>
  <si>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</si>
  <si>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</si>
  <si>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</si>
  <si>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</si>
  <si>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</si>
  <si>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</si>
  <si>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</si>
  <si>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</si>
  <si>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</si>
  <si>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</si>
  <si>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</si>
  <si>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</si>
  <si>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</si>
  <si>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</si>
  <si>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</si>
  <si>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</si>
  <si>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</si>
  <si>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</si>
  <si>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</si>
  <si>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</si>
  <si>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</si>
  <si>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</si>
  <si>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</si>
  <si>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</si>
  <si>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</si>
  <si>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</si>
  <si>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</si>
  <si>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</si>
  <si>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</si>
  <si>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</si>
  <si>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</si>
  <si>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</si>
  <si>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</si>
  <si>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</si>
  <si>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</si>
  <si>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</si>
  <si>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</si>
  <si>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</si>
  <si>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</si>
  <si>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</si>
  <si>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</si>
  <si>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</si>
  <si>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</si>
  <si>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</si>
  <si>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</si>
  <si>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</si>
  <si>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</si>
  <si>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</si>
  <si>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</si>
  <si>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</si>
  <si>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</si>
  <si>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</si>
  <si>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</si>
  <si>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</si>
  <si>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</si>
  <si>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</si>
  <si>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</si>
  <si>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</si>
  <si>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</si>
  <si>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</si>
  <si>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</si>
  <si>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</si>
  <si>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</si>
  <si>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</si>
  <si>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</si>
  <si>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</si>
  <si>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</si>
  <si>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</si>
  <si>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</si>
  <si>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</si>
  <si>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</si>
  <si>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</si>
  <si>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</si>
  <si>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</si>
  <si>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</si>
  <si>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</si>
  <si>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</si>
  <si>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</si>
  <si>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</si>
  <si>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</si>
  <si>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</si>
  <si>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</si>
  <si>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</si>
  <si>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</si>
  <si>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</si>
  <si>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</si>
  <si>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</si>
  <si>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</si>
  <si>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</si>
  <si>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</si>
  <si>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</si>
  <si>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</si>
  <si>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</si>
  <si>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</si>
  <si>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</si>
  <si>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</si>
  <si>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</si>
  <si>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</si>
  <si>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</si>
  <si>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</si>
  <si>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</si>
  <si>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</si>
  <si>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</si>
  <si>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</si>
  <si>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</si>
  <si>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</si>
  <si>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</si>
  <si>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</si>
  <si>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</si>
  <si>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</si>
  <si>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</si>
  <si>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</si>
  <si>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</si>
  <si>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</si>
  <si>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</si>
  <si>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</si>
  <si>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</si>
  <si>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</si>
  <si>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</si>
  <si>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</si>
  <si>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</si>
  <si>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</si>
  <si>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</si>
  <si>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</si>
  <si>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</si>
  <si>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</si>
  <si>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</si>
  <si>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</si>
  <si>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</si>
  <si>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</si>
  <si>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</si>
  <si>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</si>
  <si>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</si>
  <si>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</si>
  <si>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</si>
  <si>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</si>
  <si>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</si>
  <si>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</si>
  <si>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</si>
  <si>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</si>
  <si>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</si>
  <si>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</si>
  <si>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</si>
  <si>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</si>
  <si>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</si>
  <si>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</si>
  <si>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</si>
  <si>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</si>
  <si>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</si>
  <si>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</si>
  <si>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</si>
  <si>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</si>
  <si>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</si>
  <si>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</si>
  <si>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</si>
  <si>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</si>
  <si>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</si>
  <si>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</si>
  <si>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</si>
  <si>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</si>
  <si>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</si>
  <si>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</si>
  <si>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</si>
  <si>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</si>
  <si>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</si>
  <si>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</si>
  <si>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</si>
  <si>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</si>
  <si>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</si>
  <si>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</si>
  <si>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</si>
  <si>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</si>
  <si>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</si>
  <si>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</si>
  <si>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</si>
  <si>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</si>
  <si>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</si>
  <si>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</si>
  <si>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</si>
  <si>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</si>
  <si>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</si>
  <si>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</si>
  <si>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</si>
  <si>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</si>
  <si>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</si>
  <si>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</si>
  <si>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</si>
  <si>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</si>
  <si>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</si>
  <si>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</si>
  <si>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</si>
  <si>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</si>
  <si>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</si>
  <si>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</si>
  <si>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</si>
  <si>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</si>
  <si>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</si>
  <si>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</si>
  <si>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</si>
  <si>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</si>
  <si>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</si>
  <si>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</si>
  <si>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</si>
  <si>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</si>
  <si>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</si>
  <si>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</si>
  <si>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</si>
  <si>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</si>
  <si>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</si>
  <si>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</si>
  <si>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</si>
  <si>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</si>
  <si>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</si>
  <si>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</si>
  <si>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</si>
  <si>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</si>
  <si>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</si>
  <si>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</si>
  <si>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</si>
  <si>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</si>
  <si>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</si>
  <si>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</si>
  <si>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</si>
  <si>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</si>
  <si>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</si>
  <si>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</si>
  <si>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</si>
  <si>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</si>
  <si>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</si>
  <si>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</si>
  <si>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</si>
  <si>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</si>
  <si>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</si>
  <si>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</si>
  <si>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</si>
  <si>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</si>
  <si>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</si>
  <si>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</si>
  <si>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</si>
  <si>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</si>
  <si>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</si>
  <si>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</si>
  <si>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</si>
  <si>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</si>
  <si>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</si>
  <si>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</si>
  <si>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</si>
  <si>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</si>
  <si>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</si>
  <si>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</si>
  <si>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</si>
  <si>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</si>
  <si>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</si>
  <si>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</si>
  <si>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</si>
  <si>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</si>
  <si>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</si>
  <si>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</si>
  <si>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</si>
  <si>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</si>
  <si>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</si>
  <si>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</si>
  <si>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</si>
  <si>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</si>
  <si>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</si>
  <si>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</si>
  <si>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</si>
  <si>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</si>
  <si>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</si>
  <si>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</si>
  <si>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</si>
  <si>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</si>
  <si>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</si>
  <si>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</si>
  <si>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</si>
  <si>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</si>
  <si>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</si>
  <si>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</si>
  <si>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</si>
  <si>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</si>
  <si>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</si>
  <si>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</si>
  <si>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</si>
  <si>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</si>
  <si>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</si>
  <si>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</si>
  <si>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</si>
  <si>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</si>
  <si>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</si>
  <si>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</si>
  <si>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</si>
  <si>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</si>
  <si>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</si>
  <si>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</si>
  <si>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</si>
  <si>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</si>
  <si>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</si>
  <si>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</si>
  <si>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</si>
  <si>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</si>
  <si>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</si>
  <si>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</si>
  <si>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</si>
  <si>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</si>
  <si>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</si>
  <si>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</si>
  <si>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</si>
  <si>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</si>
  <si>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</si>
  <si>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</si>
  <si>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</si>
  <si>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</si>
  <si>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</si>
  <si>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</si>
  <si>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</si>
  <si>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</si>
  <si>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</si>
  <si>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</si>
  <si>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</si>
  <si>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</si>
  <si>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</si>
  <si>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</si>
  <si>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</si>
  <si>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</si>
  <si>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</si>
  <si>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</si>
  <si>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</si>
  <si>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</si>
  <si>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</si>
  <si>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</si>
  <si>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</si>
  <si>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</si>
  <si>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</si>
  <si>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</si>
  <si>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</si>
  <si>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</si>
  <si>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</si>
  <si>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</si>
  <si>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</si>
  <si>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</si>
  <si>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</si>
  <si>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</si>
  <si>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</si>
  <si>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</si>
  <si>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</si>
  <si>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</si>
  <si>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</si>
  <si>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</si>
  <si>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</si>
  <si>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</si>
  <si>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</si>
  <si>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</si>
  <si>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</si>
  <si>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</si>
  <si>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</si>
  <si>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</si>
  <si>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</si>
  <si>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</si>
  <si>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</si>
  <si>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</si>
  <si>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</si>
  <si>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</si>
  <si>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</si>
  <si>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</si>
  <si>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</si>
  <si>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</si>
  <si>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</si>
  <si>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</si>
  <si>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</si>
  <si>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</si>
  <si>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</si>
  <si>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</si>
  <si>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</si>
  <si>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</si>
  <si>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</si>
  <si>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</si>
  <si>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</si>
  <si>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</si>
  <si>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</si>
  <si>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</si>
  <si>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</si>
  <si>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</si>
  <si>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</si>
  <si>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</si>
  <si>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</si>
  <si>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</si>
  <si>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</si>
  <si>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</si>
  <si>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</si>
  <si>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</si>
  <si>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</si>
  <si>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</si>
  <si>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</si>
  <si>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</si>
  <si>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</si>
  <si>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</si>
  <si>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</si>
  <si>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</si>
  <si>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</si>
  <si>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</si>
  <si>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</si>
  <si>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</si>
  <si>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</si>
  <si>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</si>
  <si>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</si>
  <si>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</si>
  <si>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</si>
  <si>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</si>
  <si>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</si>
  <si>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</si>
  <si>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</si>
  <si>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</si>
  <si>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</si>
  <si>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</si>
  <si>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</si>
  <si>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</si>
  <si>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</si>
  <si>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</si>
  <si>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</si>
  <si>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</si>
  <si>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</si>
  <si>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</si>
  <si>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</si>
  <si>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</si>
  <si>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</si>
  <si>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</si>
  <si>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</si>
  <si>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</si>
  <si>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</si>
  <si>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</si>
  <si>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</si>
  <si>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</si>
  <si>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</si>
  <si>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</si>
  <si>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</si>
  <si>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</si>
  <si>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</si>
  <si>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</si>
  <si>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</si>
  <si>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</si>
  <si>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</si>
  <si>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</si>
  <si>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</si>
  <si>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</si>
  <si>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</si>
  <si>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</si>
  <si>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</si>
  <si>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</si>
  <si>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</si>
  <si>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</si>
  <si>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</si>
  <si>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</si>
  <si>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</si>
  <si>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</si>
  <si>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</si>
  <si>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</si>
  <si>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</si>
  <si>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</si>
  <si>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</si>
  <si>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</si>
  <si>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</si>
  <si>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</si>
  <si>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</si>
  <si>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</si>
  <si>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</si>
  <si>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</si>
  <si>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</si>
  <si>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</si>
  <si>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</si>
  <si>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</si>
  <si>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</si>
  <si>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</si>
  <si>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</si>
  <si>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</si>
  <si>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</si>
  <si>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</si>
  <si>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</si>
  <si>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</si>
  <si>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</si>
  <si>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</si>
  <si>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</si>
  <si>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</si>
  <si>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</si>
  <si>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</si>
  <si>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</si>
  <si>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</si>
  <si>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</si>
  <si>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</si>
  <si>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</si>
  <si>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</si>
  <si>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</si>
  <si>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</si>
  <si>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</si>
  <si>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</si>
  <si>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</si>
  <si>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</si>
  <si>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</si>
  <si>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</si>
  <si>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</si>
  <si>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</si>
  <si>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</si>
  <si>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</si>
  <si>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</si>
  <si>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</si>
  <si>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</si>
  <si>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</si>
  <si>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</si>
  <si>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</si>
  <si>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</si>
  <si>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</si>
  <si>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</si>
  <si>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</si>
  <si>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</si>
  <si>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</si>
  <si>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</si>
  <si>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</si>
  <si>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</si>
  <si>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</si>
  <si>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</si>
  <si>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</si>
  <si>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</si>
  <si>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</si>
  <si>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</si>
  <si>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</si>
  <si>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</si>
  <si>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</si>
  <si>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</si>
  <si>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</si>
  <si>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</si>
  <si>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</si>
  <si>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</si>
  <si>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</si>
  <si>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</si>
  <si>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</si>
  <si>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</si>
  <si>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</si>
  <si>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</si>
  <si>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</si>
  <si>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</si>
  <si>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</si>
  <si>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</si>
  <si>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</si>
  <si>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</si>
  <si>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</si>
  <si>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</si>
  <si>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</si>
  <si>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</si>
  <si>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</si>
  <si>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</si>
  <si>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</si>
  <si>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</si>
  <si>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</si>
  <si>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</si>
  <si>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</si>
  <si>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</si>
  <si>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</si>
  <si>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</si>
  <si>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</si>
  <si>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</si>
  <si>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</si>
  <si>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</si>
  <si>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</si>
  <si>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</si>
  <si>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</si>
  <si>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</si>
  <si>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</si>
  <si>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</si>
  <si>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</si>
  <si>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</si>
  <si>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</si>
  <si>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</si>
  <si>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</si>
  <si>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</si>
  <si>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</si>
  <si>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</si>
  <si>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</si>
  <si>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</si>
  <si>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</si>
  <si>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</si>
  <si>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</si>
  <si>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</si>
  <si>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</si>
  <si>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</si>
  <si>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</si>
  <si>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</si>
  <si>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</si>
  <si>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</si>
  <si>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</si>
  <si>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</si>
  <si>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</si>
  <si>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</si>
  <si>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</si>
  <si>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</si>
  <si>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</si>
  <si>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</si>
  <si>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</si>
  <si>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</si>
  <si>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</si>
  <si>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</si>
  <si>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</si>
  <si>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</si>
  <si>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</si>
  <si>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</si>
  <si>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</si>
  <si>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</si>
  <si>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</si>
  <si>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</si>
  <si>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</si>
  <si>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</si>
  <si>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</si>
  <si>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</si>
  <si>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</si>
  <si>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</si>
  <si>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</si>
  <si>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</si>
  <si>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</si>
  <si>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</si>
  <si>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</si>
  <si>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</si>
  <si>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</si>
  <si>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</si>
  <si>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</si>
  <si>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</si>
  <si>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</si>
  <si>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</si>
  <si>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</si>
  <si>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</si>
  <si>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</si>
  <si>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</si>
  <si>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</si>
  <si>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</si>
  <si>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</si>
  <si>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</si>
  <si>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</si>
  <si>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</si>
  <si>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</si>
  <si>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</si>
  <si>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</si>
  <si>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</si>
  <si>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</si>
  <si>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</si>
  <si>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</si>
  <si>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</si>
  <si>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</si>
  <si>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</si>
  <si>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</si>
  <si>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</si>
  <si>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</si>
  <si>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</si>
  <si>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</si>
  <si>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</si>
  <si>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</si>
  <si>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</si>
  <si>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</si>
  <si>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</si>
  <si>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</si>
  <si>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</si>
  <si>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</si>
  <si>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</si>
  <si>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</si>
  <si>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</si>
  <si>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</si>
  <si>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</si>
  <si>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</si>
  <si>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</si>
  <si>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</si>
  <si>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</si>
  <si>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</si>
  <si>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</si>
  <si>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</si>
  <si>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</si>
  <si>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</si>
  <si>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</si>
  <si>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</si>
  <si>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</si>
  <si>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</si>
  <si>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</si>
  <si>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</si>
  <si>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</si>
  <si>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</si>
  <si>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</si>
  <si>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</si>
  <si>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</si>
  <si>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</si>
  <si>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</si>
  <si>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</si>
  <si>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</si>
  <si>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</si>
  <si>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</si>
  <si>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</si>
  <si>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</si>
  <si>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</si>
  <si>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</si>
  <si>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</si>
  <si>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</si>
  <si>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</si>
  <si>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</si>
  <si>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</si>
  <si>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</si>
  <si>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</si>
  <si>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</si>
  <si>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</si>
  <si>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</si>
  <si>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</si>
  <si>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</si>
  <si>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</si>
  <si>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</si>
  <si>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</si>
  <si>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</si>
  <si>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</si>
  <si>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</si>
  <si>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</si>
  <si>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</si>
  <si>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</si>
  <si>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</si>
  <si>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</si>
  <si>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</si>
  <si>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</si>
  <si>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</si>
  <si>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</si>
  <si>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</si>
  <si>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</si>
  <si>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</si>
  <si>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</si>
  <si>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</si>
  <si>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</si>
  <si>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</si>
  <si>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</si>
  <si>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</si>
  <si>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</si>
  <si>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</si>
  <si>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</si>
  <si>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</si>
  <si>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</si>
  <si>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</si>
  <si>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</si>
  <si>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</si>
  <si>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</si>
  <si>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</si>
  <si>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</si>
  <si>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</si>
  <si>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</si>
  <si>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</si>
  <si>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</si>
  <si>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</si>
  <si>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</si>
  <si>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</si>
  <si>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</si>
  <si>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</si>
  <si>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</si>
  <si>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</si>
  <si>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</si>
  <si>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</si>
  <si>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</si>
  <si>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</si>
  <si>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</si>
  <si>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</si>
  <si>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</si>
  <si>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</si>
  <si>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</si>
  <si>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</si>
  <si>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</si>
  <si>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</si>
  <si>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</si>
  <si>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</si>
  <si>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</si>
  <si>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</si>
  <si>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</si>
  <si>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</si>
  <si>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</si>
  <si>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</si>
  <si>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</si>
  <si>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</si>
  <si>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</si>
  <si>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</si>
  <si>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</si>
  <si>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</si>
  <si>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</si>
  <si>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</si>
  <si>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</si>
  <si>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</si>
  <si>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</si>
  <si>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</si>
  <si>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</si>
  <si>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</si>
  <si>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</si>
  <si>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</si>
  <si>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</si>
  <si>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</si>
  <si>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</si>
  <si>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</si>
  <si>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</si>
  <si>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</si>
  <si>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</si>
  <si>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</si>
  <si>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</si>
  <si>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</si>
  <si>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</si>
  <si>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</si>
  <si>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</si>
  <si>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</si>
  <si>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</si>
  <si>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</si>
  <si>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</si>
  <si>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</si>
  <si>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</si>
  <si>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</si>
  <si>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</si>
  <si>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</si>
  <si>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</si>
  <si>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</si>
  <si>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</si>
  <si>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</si>
  <si>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</si>
  <si>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</si>
  <si>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</si>
  <si>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</si>
  <si>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</si>
  <si>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</si>
  <si>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</si>
  <si>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</si>
  <si>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</si>
  <si>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</si>
  <si>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</si>
  <si>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</si>
  <si>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</si>
  <si>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</si>
  <si>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</si>
  <si>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</si>
  <si>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</si>
  <si>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</si>
  <si>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</si>
  <si>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</si>
  <si>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</si>
  <si>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</si>
  <si>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</si>
  <si>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</si>
  <si>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</si>
  <si>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</si>
  <si>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</si>
  <si>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</si>
  <si>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</si>
  <si>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</si>
  <si>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</si>
  <si>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</si>
  <si>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</si>
  <si>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</si>
  <si>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</si>
  <si>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</si>
  <si>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</si>
  <si>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</si>
  <si>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</si>
  <si>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</si>
  <si>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</si>
  <si>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</si>
  <si>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</si>
  <si>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</si>
  <si>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</si>
  <si>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</si>
  <si>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</si>
  <si>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</si>
  <si>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</si>
  <si>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</si>
  <si>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</si>
  <si>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</si>
  <si>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</si>
  <si>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</si>
  <si>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</si>
  <si>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</si>
  <si>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</si>
  <si>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</si>
  <si>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</si>
  <si>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</si>
  <si>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</si>
  <si>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</si>
  <si>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</si>
  <si>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</si>
  <si>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</si>
  <si>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</si>
  <si>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</si>
  <si>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</si>
  <si>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</si>
  <si>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</si>
  <si>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</si>
  <si>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</si>
  <si>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</si>
  <si>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</si>
  <si>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</si>
  <si>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</si>
  <si>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</si>
  <si>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</si>
  <si>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</si>
  <si>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</si>
  <si>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</si>
  <si>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</si>
  <si>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</si>
  <si>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</si>
  <si>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</si>
  <si>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</si>
  <si>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</si>
  <si>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</si>
  <si>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</si>
  <si>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</si>
  <si>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</si>
  <si>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</si>
  <si>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</si>
  <si>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</si>
  <si>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</si>
  <si>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</si>
  <si>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</si>
  <si>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</si>
  <si>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</si>
  <si>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</si>
  <si>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</si>
  <si>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</si>
  <si>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</si>
  <si>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</si>
  <si>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</si>
  <si>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</si>
  <si>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</si>
  <si>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</si>
  <si>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</si>
  <si>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</si>
  <si>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</si>
  <si>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</si>
  <si>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</si>
  <si>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</si>
  <si>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</si>
  <si>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</si>
  <si>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</si>
  <si>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</si>
  <si>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</si>
  <si>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</si>
  <si>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</si>
  <si>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</si>
  <si>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</si>
  <si>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</si>
  <si>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</si>
  <si>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</si>
  <si>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</si>
  <si>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</si>
  <si>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</si>
  <si>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</si>
  <si>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</si>
  <si>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</si>
  <si>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</si>
  <si>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</si>
  <si>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</si>
  <si>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</si>
  <si>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</si>
  <si>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</si>
  <si>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</si>
  <si>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</si>
  <si>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</si>
  <si>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</si>
  <si>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</si>
  <si>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</si>
  <si>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</si>
  <si>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</si>
  <si>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</si>
  <si>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</si>
  <si>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</si>
  <si>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</si>
  <si>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</si>
  <si>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</si>
  <si>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</si>
  <si>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</si>
  <si>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</si>
  <si>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</si>
  <si>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</si>
  <si>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</si>
  <si>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</si>
  <si>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</si>
  <si>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</si>
  <si>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</si>
  <si>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</si>
  <si>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</si>
  <si>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</si>
  <si>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</si>
  <si>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</si>
  <si>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</si>
  <si>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</si>
  <si>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</si>
  <si>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</si>
  <si>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</si>
  <si>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</si>
  <si>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</si>
  <si>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</si>
  <si>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</si>
  <si>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</si>
  <si>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</si>
  <si>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</si>
  <si>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</si>
  <si>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</si>
  <si>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</si>
  <si>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</si>
  <si>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</si>
  <si>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</si>
  <si>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</si>
  <si>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</si>
  <si>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</si>
  <si>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</si>
  <si>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</si>
  <si>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</si>
  <si>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</si>
  <si>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</si>
  <si>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</si>
  <si>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</si>
  <si>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</si>
  <si>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</si>
  <si>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</si>
  <si>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</si>
  <si>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</si>
  <si>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</si>
  <si>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</si>
  <si>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</si>
  <si>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</si>
  <si>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</si>
  <si>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</si>
  <si>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</si>
  <si>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</si>
  <si>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</si>
  <si>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</si>
  <si>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</si>
  <si>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</si>
  <si>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</si>
  <si>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</si>
  <si>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</si>
  <si>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</si>
  <si>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</si>
  <si>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</si>
  <si>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</si>
  <si>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</si>
  <si>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</si>
  <si>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</si>
  <si>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</si>
  <si>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</si>
  <si>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</si>
  <si>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</si>
  <si>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</si>
  <si>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</si>
  <si>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</si>
  <si>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</si>
  <si>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</si>
  <si>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</si>
  <si>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</si>
  <si>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</si>
  <si>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</si>
  <si>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</si>
  <si>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</si>
  <si>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</si>
  <si>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</si>
  <si>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</si>
  <si>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</si>
  <si>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</si>
  <si>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</si>
  <si>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</si>
  <si>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</si>
  <si>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</si>
  <si>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</si>
  <si>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</si>
  <si>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</si>
  <si>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</si>
  <si>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</si>
  <si>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</si>
  <si>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</si>
  <si>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</si>
  <si>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</si>
  <si>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</si>
  <si>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</si>
  <si>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</si>
  <si>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</si>
  <si>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</si>
  <si>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</si>
  <si>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</si>
  <si>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</si>
  <si>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</si>
  <si>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</si>
  <si>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</si>
  <si>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</si>
  <si>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</si>
  <si>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</si>
  <si>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</si>
  <si>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</si>
  <si>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</si>
  <si>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</si>
  <si>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</si>
  <si>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</si>
  <si>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</si>
  <si>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</si>
  <si>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</si>
  <si>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</si>
  <si>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</si>
  <si>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</si>
  <si>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</si>
  <si>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</si>
  <si>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</si>
  <si>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</si>
  <si>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</si>
  <si>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</si>
  <si>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</si>
  <si>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</si>
  <si>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</si>
  <si>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</si>
  <si>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</si>
  <si>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</si>
  <si>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</si>
  <si>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</si>
  <si>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</si>
  <si>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</si>
  <si>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</si>
  <si>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</si>
  <si>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</si>
  <si>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</si>
  <si>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</si>
  <si>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</si>
  <si>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</si>
  <si>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</si>
  <si>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</si>
  <si>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</si>
  <si>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</si>
  <si>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</si>
  <si>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</si>
  <si>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</si>
  <si>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</si>
  <si>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</si>
  <si>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</si>
  <si>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</si>
  <si>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</si>
  <si>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</si>
  <si>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</si>
  <si>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</si>
  <si>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</si>
  <si>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</si>
  <si>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</si>
  <si>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</si>
  <si>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</si>
  <si>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</si>
  <si>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</si>
  <si>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</si>
  <si>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</si>
  <si>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</si>
  <si>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</si>
  <si>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</si>
  <si>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</si>
  <si>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</si>
  <si>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</si>
  <si>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</si>
  <si>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</si>
  <si>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</si>
  <si>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</si>
  <si>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</si>
  <si>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</si>
  <si>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</si>
  <si>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</si>
  <si>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</si>
  <si>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</si>
  <si>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</si>
  <si>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</si>
  <si>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</si>
  <si>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</si>
  <si>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</si>
  <si>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</si>
  <si>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</si>
  <si>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</si>
  <si>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</si>
  <si>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</si>
  <si>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</si>
  <si>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</si>
  <si>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</si>
  <si>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</si>
  <si>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</si>
  <si>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</si>
  <si>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</si>
  <si>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</si>
  <si>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</si>
  <si>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</si>
  <si>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</si>
  <si>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</si>
  <si>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</si>
  <si>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</si>
  <si>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</si>
  <si>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</si>
  <si>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</si>
  <si>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</si>
  <si>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</si>
  <si>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</si>
  <si>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</si>
  <si>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</si>
  <si>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</si>
  <si>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</si>
  <si>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</si>
  <si>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</si>
  <si>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</si>
  <si>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</si>
  <si>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</si>
  <si>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</si>
  <si>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</si>
  <si>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</si>
  <si>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</si>
  <si>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</si>
  <si>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</si>
  <si>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</si>
  <si>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</si>
  <si>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</si>
  <si>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</si>
  <si>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</si>
  <si>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</si>
  <si>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</si>
  <si>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</si>
  <si>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</si>
  <si>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</si>
  <si>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</si>
  <si>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</si>
  <si>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</si>
  <si>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</si>
  <si>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</si>
  <si>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</si>
  <si>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</si>
  <si>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</si>
  <si>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</si>
  <si>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</si>
  <si>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</si>
  <si>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</si>
  <si>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</si>
  <si>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</si>
  <si>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</si>
  <si>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</si>
  <si>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</si>
  <si>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</si>
  <si>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</si>
  <si>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</si>
  <si>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</si>
  <si>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</si>
  <si>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</si>
  <si>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</si>
  <si>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</si>
  <si>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</si>
  <si>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</si>
  <si>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</si>
  <si>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</si>
  <si>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</si>
  <si>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</si>
  <si>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</si>
  <si>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</si>
  <si>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</si>
  <si>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</si>
  <si>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</si>
  <si>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</si>
  <si>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</si>
  <si>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</si>
  <si>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</si>
  <si>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</si>
  <si>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</si>
  <si>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</si>
  <si>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</si>
  <si>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</si>
  <si>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</si>
  <si>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</si>
  <si>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</si>
  <si>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</si>
  <si>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</si>
  <si>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</si>
  <si>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</si>
  <si>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</si>
  <si>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</si>
  <si>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</si>
  <si>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</si>
  <si>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</si>
  <si>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</si>
  <si>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</si>
  <si>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</si>
  <si>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</si>
  <si>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</si>
  <si>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</si>
  <si>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</si>
  <si>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</si>
  <si>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</si>
  <si>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</si>
  <si>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</si>
  <si>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</si>
  <si>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</si>
  <si>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</si>
  <si>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</si>
  <si>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</si>
  <si>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</si>
  <si>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</si>
  <si>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</si>
  <si>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</si>
  <si>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</si>
  <si>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</si>
  <si>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</si>
  <si>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</si>
  <si>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</si>
  <si>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</si>
  <si>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</si>
  <si>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</si>
  <si>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</si>
  <si>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</si>
  <si>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</si>
  <si>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</si>
  <si>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</si>
  <si>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</si>
  <si>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</si>
  <si>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</si>
  <si>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</si>
  <si>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</si>
  <si>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</si>
  <si>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</si>
  <si>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</si>
  <si>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</si>
  <si>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</si>
  <si>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</si>
  <si>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</si>
  <si>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</si>
  <si>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</si>
  <si>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</si>
  <si>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</si>
  <si>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</si>
  <si>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</si>
  <si>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</si>
  <si>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</si>
  <si>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</si>
  <si>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</si>
  <si>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</si>
  <si>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</si>
  <si>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</si>
  <si>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</si>
  <si>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</si>
  <si>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</si>
  <si>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</si>
  <si>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</si>
  <si>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</si>
  <si>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</si>
  <si>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</si>
  <si>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</si>
  <si>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</si>
  <si>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</si>
  <si>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</si>
  <si>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</si>
  <si>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</si>
  <si>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</si>
  <si>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</si>
  <si>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</si>
  <si>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</si>
  <si>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</si>
  <si>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</si>
  <si>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</si>
  <si>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</si>
  <si>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</si>
  <si>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</si>
  <si>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</si>
  <si>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</si>
  <si>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</si>
  <si>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</si>
  <si>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</si>
  <si>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</si>
  <si>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</si>
  <si>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</si>
  <si>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</si>
  <si>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</si>
  <si>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</si>
  <si>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</si>
  <si>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</si>
  <si>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</si>
  <si>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</si>
  <si>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</si>
  <si>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</si>
  <si>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</si>
  <si>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</si>
  <si>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</si>
  <si>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</si>
  <si>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</si>
  <si>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</si>
  <si>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</si>
  <si>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</si>
  <si>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</si>
  <si>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</si>
  <si>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</si>
  <si>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</si>
  <si>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</si>
  <si>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</si>
  <si>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</si>
  <si>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</si>
  <si>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</si>
  <si>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</si>
  <si>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</si>
  <si>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</si>
  <si>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</si>
  <si>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</si>
  <si>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</si>
  <si>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</si>
  <si>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</si>
  <si>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</si>
  <si>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</si>
  <si>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</si>
  <si>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</si>
  <si>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</si>
  <si>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</si>
  <si>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</si>
  <si>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</si>
  <si>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</si>
  <si>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</si>
  <si>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</si>
  <si>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</si>
  <si>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</si>
  <si>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</si>
  <si>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</si>
  <si>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</si>
  <si>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</si>
  <si>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</si>
  <si>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</si>
  <si>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</si>
  <si>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</si>
  <si>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</si>
  <si>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</si>
  <si>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</si>
  <si>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</si>
  <si>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</si>
  <si>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</si>
  <si>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</si>
  <si>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</si>
  <si>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</si>
  <si>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</si>
  <si>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</si>
  <si>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</si>
  <si>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</si>
  <si>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</si>
  <si>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</si>
  <si>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</si>
  <si>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</si>
  <si>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</si>
  <si>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</si>
  <si>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</si>
  <si>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</si>
  <si>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</si>
  <si>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</si>
  <si>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</si>
  <si>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</si>
  <si>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</si>
  <si>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</si>
  <si>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</si>
  <si>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</si>
  <si>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</si>
  <si>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</si>
  <si>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</si>
  <si>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</si>
  <si>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</si>
  <si>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</si>
  <si>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</si>
  <si>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</si>
  <si>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</si>
  <si>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</si>
  <si>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</si>
  <si>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</si>
  <si>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</si>
  <si>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</si>
  <si>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</si>
  <si>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</si>
  <si>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</si>
  <si>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</si>
  <si>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</si>
  <si>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</si>
  <si>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</si>
  <si>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</si>
  <si>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</si>
  <si>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</si>
  <si>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</si>
  <si>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</si>
  <si>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</si>
  <si>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</si>
  <si>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</si>
  <si>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</si>
  <si>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</si>
  <si>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</si>
  <si>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</si>
  <si>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</si>
  <si>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</si>
  <si>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</si>
  <si>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</si>
  <si>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</si>
  <si>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</si>
  <si>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</si>
  <si>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</si>
  <si>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</si>
  <si>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</si>
  <si>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</si>
  <si>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</si>
  <si>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</si>
  <si>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</si>
  <si>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</si>
  <si>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</si>
  <si>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</si>
  <si>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</si>
  <si>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</si>
  <si>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</si>
  <si>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</si>
  <si>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</si>
  <si>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</si>
  <si>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</si>
  <si>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</si>
  <si>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</si>
  <si>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</si>
  <si>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</si>
  <si>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</si>
  <si>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</si>
  <si>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</si>
  <si>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</si>
  <si>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</si>
  <si>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</si>
  <si>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</si>
  <si>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</si>
  <si>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</si>
  <si>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</si>
  <si>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</si>
  <si>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</si>
  <si>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</si>
  <si>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</si>
  <si>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</si>
  <si>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</si>
  <si>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</si>
  <si>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</si>
  <si>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</si>
  <si>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</si>
  <si>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</si>
  <si>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</si>
  <si>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</si>
  <si>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</si>
  <si>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</si>
  <si>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</si>
  <si>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</si>
  <si>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</si>
  <si>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</si>
  <si>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</si>
  <si>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</si>
  <si>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</si>
  <si>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</si>
  <si>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</si>
  <si>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</si>
  <si>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</si>
  <si>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</si>
  <si>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</si>
  <si>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</si>
  <si>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</si>
  <si>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</si>
  <si>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</si>
  <si>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</si>
  <si>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</si>
  <si>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</si>
  <si>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</si>
  <si>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</si>
  <si>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</si>
  <si>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</si>
  <si>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</si>
  <si>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</si>
  <si>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</si>
  <si>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</si>
  <si>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</si>
  <si>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</si>
  <si>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</si>
  <si>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</si>
  <si>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</si>
  <si>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</si>
  <si>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</si>
  <si>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</si>
  <si>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</si>
  <si>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</si>
  <si>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</si>
  <si>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</si>
  <si>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</si>
  <si>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</si>
  <si>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</si>
  <si>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</si>
  <si>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</si>
  <si>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</si>
  <si>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</si>
  <si>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</si>
  <si>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</si>
  <si>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</si>
  <si>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</si>
  <si>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</si>
  <si>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</si>
  <si>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</si>
  <si>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</si>
  <si>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</si>
  <si>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</si>
  <si>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</si>
  <si>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</si>
  <si>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</si>
  <si>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</si>
  <si>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</si>
  <si>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</si>
  <si>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</si>
  <si>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</si>
  <si>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</si>
  <si>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</si>
  <si>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</si>
  <si>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</si>
  <si>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</si>
  <si>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</si>
  <si>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</si>
  <si>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</si>
  <si>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</si>
  <si>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</si>
  <si>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</si>
  <si>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</si>
  <si>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</si>
  <si>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</si>
  <si>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</si>
  <si>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</si>
  <si>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</si>
  <si>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</si>
  <si>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</si>
  <si>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</si>
  <si>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</si>
  <si>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</si>
  <si>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</si>
  <si>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</si>
  <si>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</si>
  <si>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</si>
  <si>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</si>
  <si>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</si>
  <si>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</si>
  <si>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</si>
  <si>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</si>
  <si>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</si>
  <si>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</si>
  <si>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</si>
  <si>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</si>
  <si>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</si>
  <si>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</si>
  <si>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</si>
  <si>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</si>
  <si>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</si>
  <si>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</si>
  <si>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</si>
  <si>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</si>
  <si>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</si>
  <si>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</si>
  <si>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</si>
  <si>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</si>
  <si>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</si>
  <si>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</si>
  <si>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</si>
  <si>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</si>
  <si>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</si>
  <si>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</si>
  <si>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</si>
  <si>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</si>
  <si>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</si>
  <si>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</si>
  <si>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</si>
  <si>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</si>
  <si>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</si>
  <si>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</si>
  <si>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</si>
  <si>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</si>
  <si>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</si>
  <si>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</si>
  <si>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</si>
  <si>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</si>
  <si>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</si>
  <si>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</si>
  <si>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</si>
  <si>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</si>
  <si>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</si>
  <si>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</si>
  <si>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</si>
  <si>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</si>
  <si>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</si>
  <si>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</si>
  <si>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</si>
  <si>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</si>
  <si>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</si>
  <si>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</si>
  <si>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</si>
  <si>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</si>
  <si>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</si>
  <si>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</si>
  <si>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</si>
  <si>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</si>
  <si>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</si>
  <si>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</si>
  <si>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</si>
  <si>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</si>
  <si>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</si>
  <si>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</si>
  <si>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</si>
  <si>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</si>
  <si>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</si>
  <si>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</si>
  <si>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</si>
  <si>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</si>
  <si>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</si>
  <si>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</si>
  <si>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</si>
  <si>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</si>
  <si>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</si>
  <si>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</si>
  <si>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</si>
  <si>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</si>
  <si>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</si>
  <si>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</si>
  <si>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</si>
  <si>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</si>
  <si>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</si>
  <si>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</si>
  <si>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</si>
  <si>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</si>
  <si>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</si>
  <si>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</si>
  <si>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</si>
  <si>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</si>
  <si>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</si>
  <si>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</si>
  <si>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</si>
  <si>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</si>
  <si>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</si>
  <si>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</si>
  <si>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</si>
  <si>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</si>
  <si>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</si>
  <si>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</si>
  <si>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</si>
  <si>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</si>
  <si>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</si>
  <si>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</si>
  <si>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</si>
  <si>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</si>
  <si>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</si>
  <si>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</si>
  <si>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</si>
  <si>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</si>
  <si>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</si>
  <si>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</si>
  <si>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</si>
  <si>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</si>
  <si>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</si>
  <si>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</si>
  <si>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</si>
  <si>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</si>
  <si>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</si>
  <si>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</si>
  <si>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</si>
  <si>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</si>
  <si>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</si>
  <si>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</si>
  <si>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</si>
  <si>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</si>
  <si>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</si>
  <si>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</si>
  <si>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</si>
  <si>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</si>
  <si>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</si>
  <si>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</si>
  <si>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</si>
  <si>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</si>
  <si>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</si>
  <si>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</si>
  <si>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</si>
  <si>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</si>
  <si>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</si>
  <si>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</si>
  <si>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</si>
  <si>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</si>
  <si>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</si>
  <si>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</si>
  <si>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</si>
  <si>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</si>
  <si>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</si>
  <si>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</si>
  <si>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</si>
  <si>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</si>
  <si>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</si>
  <si>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</si>
  <si>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</si>
  <si>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</si>
  <si>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</si>
  <si>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</si>
  <si>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</si>
  <si>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</si>
  <si>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</si>
  <si>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</si>
  <si>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</si>
  <si>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</si>
  <si>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</si>
  <si>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</si>
  <si>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</si>
  <si>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</si>
  <si>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</si>
  <si>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</si>
  <si>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</si>
  <si>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</si>
  <si>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</si>
  <si>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</si>
  <si>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</si>
  <si>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</si>
  <si>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</si>
  <si>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</si>
  <si>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</si>
  <si>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</si>
  <si>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</si>
  <si>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</si>
  <si>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</si>
  <si>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</si>
  <si>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</si>
  <si>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</si>
  <si>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</si>
  <si>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</si>
  <si>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</si>
  <si>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</si>
  <si>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</si>
  <si>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</si>
  <si>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</si>
  <si>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</si>
  <si>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</si>
  <si>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</si>
  <si>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</si>
  <si>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</si>
  <si>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</si>
  <si>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</si>
  <si>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</si>
  <si>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</si>
  <si>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</si>
  <si>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</si>
  <si>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</si>
  <si>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</si>
  <si>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</si>
  <si>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</si>
  <si>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</si>
  <si>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</si>
  <si>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</si>
  <si>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</si>
  <si>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</si>
  <si>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</si>
  <si>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</si>
  <si>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</si>
  <si>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</si>
  <si>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</si>
  <si>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</si>
  <si>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</si>
  <si>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</si>
  <si>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</si>
  <si>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</si>
  <si>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</si>
  <si>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</si>
  <si>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</si>
  <si>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</si>
  <si>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</si>
  <si>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</si>
  <si>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</si>
  <si>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</si>
  <si>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</si>
  <si>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</si>
  <si>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</si>
  <si>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</si>
  <si>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</si>
  <si>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</si>
  <si>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</si>
  <si>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</si>
  <si>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</si>
  <si>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</si>
  <si>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</si>
  <si>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</si>
  <si>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</si>
  <si>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</si>
  <si>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</si>
  <si>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</si>
  <si>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</si>
  <si>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</si>
  <si>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</si>
  <si>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</si>
  <si>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</si>
  <si>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</si>
  <si>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</si>
  <si>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</si>
  <si>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</si>
  <si>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</si>
  <si>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</si>
  <si>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</si>
  <si>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</si>
  <si>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</si>
  <si>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</si>
  <si>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</si>
  <si>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</si>
  <si>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</si>
  <si>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</si>
  <si>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</si>
  <si>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</si>
  <si>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</si>
  <si>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</si>
  <si>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</si>
  <si>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</si>
  <si>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</si>
  <si>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</si>
  <si>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</si>
  <si>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</si>
  <si>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</si>
  <si>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</si>
  <si>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</si>
  <si>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</si>
  <si>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</si>
  <si>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</si>
  <si>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</si>
  <si>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</si>
  <si>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</si>
  <si>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</si>
  <si>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</si>
  <si>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</si>
  <si>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</si>
  <si>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</si>
  <si>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</si>
  <si>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</si>
  <si>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</si>
  <si>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</si>
  <si>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</si>
  <si>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</si>
  <si>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</si>
  <si>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</si>
  <si>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</si>
  <si>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</si>
  <si>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</si>
  <si>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</si>
  <si>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</si>
  <si>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</si>
  <si>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</si>
  <si>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</si>
  <si>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</si>
  <si>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</si>
  <si>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</si>
  <si>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</si>
  <si>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</si>
  <si>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</si>
  <si>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</si>
  <si>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</si>
  <si>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</si>
  <si>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</si>
  <si>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</si>
  <si>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</si>
  <si>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</si>
  <si>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</si>
  <si>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</si>
  <si>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</si>
  <si>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</si>
  <si>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</si>
  <si>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</si>
  <si>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</si>
  <si>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</si>
  <si>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</si>
  <si>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</si>
  <si>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</si>
  <si>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</si>
  <si>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</si>
  <si>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</si>
  <si>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</si>
  <si>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</si>
  <si>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</si>
  <si>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</si>
  <si>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</si>
  <si>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</si>
  <si>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</si>
  <si>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</si>
  <si>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</si>
  <si>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</si>
  <si>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</si>
  <si>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</si>
  <si>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</si>
  <si>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</si>
  <si>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</si>
  <si>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</si>
  <si>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</si>
  <si>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</si>
  <si>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</si>
  <si>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</si>
  <si>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</si>
  <si>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</si>
  <si>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</si>
  <si>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</si>
  <si>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</si>
  <si>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</si>
  <si>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</si>
  <si>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</si>
  <si>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</si>
  <si>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</si>
  <si>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</si>
  <si>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</si>
  <si>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</si>
  <si>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</si>
  <si>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</si>
  <si>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</si>
  <si>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</si>
  <si>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</si>
  <si>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</si>
  <si>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</si>
  <si>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</si>
  <si>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</si>
  <si>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</si>
  <si>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</si>
  <si>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</si>
  <si>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</si>
  <si>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</si>
  <si>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</si>
  <si>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</si>
  <si>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</si>
  <si>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</si>
  <si>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</si>
  <si>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</si>
  <si>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</si>
  <si>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</si>
  <si>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</si>
  <si>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</si>
  <si>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</si>
  <si>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</si>
  <si>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</si>
  <si>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</si>
  <si>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</si>
  <si>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</si>
  <si>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</si>
  <si>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</si>
  <si>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</si>
  <si>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</si>
  <si>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</si>
  <si>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</si>
  <si>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</si>
  <si>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</si>
  <si>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</si>
  <si>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</si>
  <si>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</si>
  <si>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</si>
  <si>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</si>
  <si>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</si>
  <si>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</si>
  <si>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</si>
  <si>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</si>
  <si>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</si>
  <si>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</si>
  <si>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</si>
  <si>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</si>
  <si>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</si>
  <si>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</si>
  <si>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</si>
  <si>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</si>
  <si>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</si>
  <si>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</si>
  <si>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</si>
  <si>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</si>
  <si>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</si>
  <si>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</si>
  <si>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</si>
  <si>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</si>
  <si>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</si>
  <si>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</si>
  <si>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</si>
  <si>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</si>
  <si>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</si>
  <si>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</si>
  <si>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</si>
  <si>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</si>
  <si>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</si>
  <si>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</si>
  <si>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</si>
  <si>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</si>
  <si>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</si>
  <si>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</si>
  <si>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</si>
  <si>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</si>
  <si>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</si>
  <si>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</si>
  <si>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</si>
  <si>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</si>
  <si>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</si>
  <si>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</si>
  <si>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</si>
  <si>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</si>
  <si>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</si>
  <si>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</si>
  <si>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</si>
  <si>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</si>
  <si>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</si>
  <si>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</si>
  <si>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</si>
  <si>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</si>
  <si>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</si>
  <si>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</si>
  <si>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</si>
  <si>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</si>
  <si>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</si>
  <si>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</si>
  <si>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</si>
  <si>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</si>
  <si>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</si>
  <si>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</si>
  <si>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</si>
  <si>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</si>
  <si>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</si>
  <si>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</si>
  <si>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</si>
  <si>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</si>
  <si>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</si>
  <si>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</si>
  <si>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</si>
  <si>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</si>
  <si>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</si>
  <si>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</si>
  <si>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</si>
  <si>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</si>
  <si>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</si>
  <si>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</si>
  <si>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</si>
  <si>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</si>
  <si>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</si>
  <si>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</si>
  <si>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</si>
  <si>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</si>
  <si>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</si>
  <si>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</si>
  <si>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</si>
  <si>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</si>
  <si>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</si>
  <si>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</si>
  <si>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</si>
  <si>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</si>
  <si>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</si>
  <si>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</si>
  <si>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</si>
  <si>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</si>
  <si>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</si>
  <si>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</si>
  <si>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</si>
  <si>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</si>
  <si>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</si>
  <si>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</si>
  <si>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</si>
  <si>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</si>
  <si>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</si>
  <si>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</si>
  <si>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</si>
  <si>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</si>
  <si>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</si>
  <si>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</si>
  <si>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</si>
  <si>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</si>
  <si>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</si>
  <si>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</si>
  <si>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</si>
  <si>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</si>
  <si>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</si>
  <si>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</si>
  <si>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</si>
  <si>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</si>
  <si>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</si>
  <si>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</si>
  <si>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</si>
  <si>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</si>
  <si>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</si>
  <si>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</si>
  <si>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</si>
  <si>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</si>
  <si>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</si>
  <si>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</si>
  <si>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</si>
  <si>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</si>
  <si>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</si>
  <si>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</si>
  <si>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</si>
  <si>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</si>
  <si>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</si>
  <si>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</si>
  <si>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</si>
  <si>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</si>
  <si>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</si>
  <si>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</si>
  <si>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</si>
  <si>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</si>
  <si>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</si>
  <si>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</si>
  <si>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</si>
  <si>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</si>
  <si>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</si>
  <si>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</si>
  <si>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</si>
  <si>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</si>
  <si>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</si>
  <si>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</si>
  <si>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</si>
  <si>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</si>
  <si>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</si>
  <si>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</si>
  <si>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</si>
  <si>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</si>
  <si>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</si>
  <si>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</si>
  <si>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</si>
  <si>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</si>
  <si>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</si>
  <si>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</si>
  <si>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</si>
  <si>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</si>
  <si>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</si>
  <si>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</si>
  <si>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</si>
  <si>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</si>
  <si>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</si>
  <si>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</si>
  <si>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</si>
  <si>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</si>
  <si>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</si>
  <si>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</si>
  <si>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</si>
  <si>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</si>
  <si>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</si>
  <si>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</si>
  <si>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</si>
  <si>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</si>
  <si>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</si>
  <si>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</si>
  <si>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</si>
  <si>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</si>
  <si>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</si>
  <si>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</si>
  <si>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</si>
  <si>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</si>
  <si>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</si>
  <si>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</si>
  <si>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</si>
  <si>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</si>
  <si>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</si>
  <si>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</si>
  <si>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</si>
  <si>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</si>
  <si>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</si>
  <si>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</si>
  <si>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</si>
  <si>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</si>
  <si>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</si>
  <si>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</si>
  <si>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</si>
  <si>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</si>
  <si>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</si>
  <si>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</si>
  <si>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</si>
  <si>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</si>
  <si>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</si>
  <si>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</si>
  <si>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</si>
  <si>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</si>
  <si>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</si>
  <si>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</si>
  <si>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</si>
  <si>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</si>
  <si>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</si>
  <si>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</si>
  <si>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</si>
  <si>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</si>
  <si>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</si>
  <si>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</si>
  <si>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</si>
  <si>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</si>
  <si>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</si>
  <si>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</si>
  <si>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</si>
  <si>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</si>
  <si>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</si>
  <si>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</si>
  <si>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</si>
  <si>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</si>
  <si>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</si>
  <si>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</si>
  <si>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</si>
  <si>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</si>
  <si>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</si>
  <si>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</si>
  <si>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</si>
  <si>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</si>
  <si>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</si>
  <si>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</si>
  <si>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</si>
  <si>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</si>
  <si>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</si>
  <si>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</si>
  <si>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</si>
  <si>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</si>
  <si>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</si>
  <si>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</si>
  <si>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</si>
  <si>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</si>
  <si>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</si>
  <si>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</si>
  <si>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</si>
  <si>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</si>
  <si>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</si>
  <si>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</si>
  <si>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</si>
  <si>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</si>
  <si>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</si>
  <si>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</si>
  <si>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</si>
  <si>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</si>
  <si>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</si>
  <si>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</si>
  <si>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</si>
  <si>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</si>
  <si>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</si>
  <si>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</si>
  <si>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</si>
  <si>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</si>
  <si>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</si>
  <si>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</si>
  <si>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</si>
  <si>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</si>
  <si>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</si>
  <si>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</si>
  <si>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</si>
  <si>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</si>
  <si>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</si>
  <si>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</si>
  <si>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</si>
  <si>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</si>
  <si>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</si>
  <si>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</si>
  <si>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</si>
  <si>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</si>
  <si>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</si>
  <si>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</si>
  <si>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</si>
  <si>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</si>
  <si>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</si>
  <si>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</si>
  <si>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</si>
  <si>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</si>
  <si>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</si>
  <si>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</si>
  <si>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</si>
  <si>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</si>
  <si>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</si>
  <si>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</si>
  <si>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</si>
  <si>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</si>
  <si>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</si>
  <si>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</si>
  <si>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</si>
  <si>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</si>
  <si>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</si>
  <si>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</si>
  <si>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</si>
  <si>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</si>
  <si>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</si>
  <si>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</si>
  <si>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</si>
  <si>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</si>
  <si>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</si>
  <si>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</si>
  <si>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</si>
  <si>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</si>
  <si>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</si>
  <si>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</si>
  <si>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</si>
  <si>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</si>
  <si>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</si>
  <si>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</si>
  <si>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</si>
  <si>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</si>
  <si>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</si>
  <si>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</si>
  <si>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</si>
  <si>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</si>
  <si>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</si>
  <si>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</si>
  <si>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</si>
  <si>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</si>
  <si>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</si>
  <si>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</si>
  <si>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</si>
  <si>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</si>
  <si>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</si>
  <si>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</si>
  <si>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</si>
  <si>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</si>
  <si>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</si>
  <si>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</si>
  <si>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</si>
  <si>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</si>
  <si>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</si>
  <si>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</si>
  <si>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</si>
  <si>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</si>
  <si>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</si>
  <si>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</si>
  <si>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</si>
  <si>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</si>
  <si>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</si>
  <si>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</si>
  <si>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</si>
  <si>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</si>
  <si>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</si>
  <si>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</si>
  <si>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</si>
  <si>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</si>
  <si>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</si>
  <si>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</si>
  <si>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</si>
  <si>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</si>
  <si>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</si>
  <si>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</si>
  <si>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</si>
  <si>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</si>
  <si>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</si>
  <si>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</si>
  <si>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</si>
  <si>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</si>
  <si>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</si>
  <si>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</si>
  <si>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</si>
  <si>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</si>
  <si>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</si>
  <si>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</si>
  <si>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</si>
  <si>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</si>
  <si>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</si>
  <si>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</si>
  <si>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</si>
  <si>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</si>
  <si>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</si>
  <si>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</si>
  <si>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</si>
  <si>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</si>
  <si>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</si>
  <si>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</si>
  <si>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</si>
  <si>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</si>
  <si>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</si>
  <si>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</si>
  <si>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</si>
  <si>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</si>
  <si>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</si>
  <si>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</si>
  <si>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</si>
  <si>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</si>
  <si>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</si>
  <si>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</si>
  <si>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</si>
  <si>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</si>
  <si>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</si>
  <si>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</si>
  <si>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</si>
  <si>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</si>
  <si>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</si>
  <si>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</si>
  <si>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</si>
  <si>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</si>
  <si>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</si>
  <si>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</si>
  <si>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</si>
  <si>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</si>
  <si>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</si>
  <si>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</si>
  <si>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</si>
  <si>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</si>
  <si>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</si>
  <si>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</si>
  <si>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</si>
  <si>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</si>
  <si>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</si>
  <si>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</si>
  <si>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</si>
  <si>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</si>
  <si>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</si>
  <si>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</si>
  <si>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</si>
  <si>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</si>
  <si>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</si>
  <si>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</si>
  <si>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</si>
  <si>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</si>
  <si>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</si>
  <si>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</si>
  <si>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</si>
  <si>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</si>
  <si>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</si>
  <si>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</si>
  <si>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</si>
  <si>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</si>
  <si>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</si>
  <si>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</si>
  <si>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</si>
  <si>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</si>
  <si>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</si>
  <si>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</si>
  <si>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</si>
  <si>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</si>
  <si>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</si>
  <si>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</si>
  <si>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</si>
  <si>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</si>
  <si>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</si>
  <si>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</si>
  <si>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</si>
  <si>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</si>
  <si>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</si>
  <si>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</si>
  <si>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</si>
  <si>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</si>
  <si>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</si>
  <si>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</si>
  <si>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</si>
  <si>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</si>
  <si>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</si>
  <si>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</si>
  <si>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</si>
  <si>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</si>
  <si>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</si>
  <si>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</si>
  <si>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</si>
  <si>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</si>
  <si>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</si>
  <si>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</si>
  <si>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</si>
  <si>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</si>
  <si>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</si>
  <si>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</si>
  <si>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</si>
  <si>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</si>
  <si>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</si>
  <si>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</si>
  <si>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</si>
  <si>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</si>
  <si>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</si>
  <si>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</si>
  <si>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</si>
  <si>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</si>
  <si>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</si>
  <si>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</si>
  <si>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</si>
  <si>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</si>
  <si>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</si>
  <si>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</si>
  <si>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</si>
  <si>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</si>
  <si>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</si>
  <si>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</si>
  <si>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</si>
  <si>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</si>
  <si>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</si>
  <si>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</si>
  <si>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</si>
  <si>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</si>
  <si>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</si>
  <si>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</si>
  <si>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</si>
  <si>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</si>
  <si>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</si>
  <si>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</si>
  <si>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</si>
  <si>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</si>
  <si>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</si>
  <si>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</si>
  <si>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</si>
  <si>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</si>
  <si>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</si>
  <si>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</si>
  <si>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</si>
  <si>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</si>
  <si>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</si>
  <si>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</si>
  <si>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</si>
  <si>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</si>
  <si>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</si>
  <si>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</si>
  <si>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</si>
  <si>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</si>
  <si>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</si>
  <si>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</si>
  <si>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</si>
  <si>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</si>
  <si>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</si>
  <si>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</si>
  <si>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</si>
  <si>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</si>
  <si>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</si>
  <si>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</si>
  <si>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</si>
  <si>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</si>
  <si>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</si>
  <si>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</si>
  <si>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</si>
  <si>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</si>
  <si>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</si>
  <si>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</si>
  <si>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</si>
  <si>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</si>
  <si>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</si>
  <si>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</si>
  <si>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</si>
  <si>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</si>
  <si>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</si>
  <si>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</si>
  <si>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</si>
  <si>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</si>
  <si>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</si>
  <si>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</si>
  <si>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</si>
  <si>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</si>
  <si>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</si>
  <si>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</si>
  <si>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</si>
  <si>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</si>
  <si>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</si>
  <si>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</si>
  <si>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</si>
  <si>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</si>
  <si>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</si>
  <si>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</si>
  <si>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</si>
  <si>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</si>
  <si>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</si>
  <si>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</si>
  <si>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</si>
  <si>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</si>
  <si>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</si>
  <si>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</si>
  <si>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</si>
  <si>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</si>
  <si>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</si>
  <si>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</si>
  <si>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</si>
  <si>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</si>
  <si>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</si>
  <si>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</si>
  <si>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</si>
  <si>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</si>
  <si>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</si>
  <si>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</si>
  <si>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</si>
  <si>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</si>
  <si>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</si>
  <si>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</si>
  <si>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</si>
  <si>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</si>
  <si>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</si>
  <si>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</si>
  <si>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</si>
  <si>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</si>
  <si>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</si>
  <si>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</si>
  <si>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</si>
  <si>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</si>
  <si>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</si>
  <si>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</si>
  <si>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</si>
  <si>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</si>
  <si>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</si>
  <si>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</si>
  <si>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</si>
  <si>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</si>
  <si>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</si>
  <si>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</si>
  <si>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</si>
  <si>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</si>
  <si>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</si>
  <si>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</si>
  <si>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</si>
  <si>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</si>
  <si>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</si>
  <si>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</si>
  <si>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</si>
  <si>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</si>
  <si>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</si>
  <si>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</si>
  <si>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</si>
  <si>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</si>
  <si>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</si>
  <si>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</si>
  <si>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</si>
  <si>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</si>
  <si>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</si>
  <si>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</si>
  <si>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</si>
  <si>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</si>
  <si>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</si>
  <si>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</si>
  <si>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</si>
  <si>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</si>
  <si>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</si>
  <si>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</si>
  <si>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</si>
  <si>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</si>
  <si>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</si>
  <si>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</si>
  <si>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</si>
  <si>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</si>
  <si>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</si>
  <si>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</si>
  <si>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</si>
  <si>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</si>
  <si>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</si>
  <si>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</si>
  <si>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</si>
  <si>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</si>
  <si>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</si>
  <si>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</si>
  <si>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</si>
  <si>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</si>
  <si>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</si>
  <si>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</si>
  <si>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</si>
  <si>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</si>
  <si>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</si>
  <si>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</si>
  <si>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</si>
  <si>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</si>
  <si>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</si>
  <si>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</si>
  <si>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</si>
  <si>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</si>
  <si>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</si>
  <si>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</si>
  <si>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</si>
  <si>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</si>
  <si>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</si>
  <si>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</si>
  <si>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</si>
  <si>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</si>
  <si>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</si>
  <si>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</si>
  <si>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</si>
  <si>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</si>
  <si>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</si>
  <si>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</si>
  <si>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</si>
  <si>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</si>
  <si>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</si>
  <si>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</si>
  <si>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</si>
  <si>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</si>
  <si>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</si>
  <si>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</si>
  <si>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</si>
  <si>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</si>
  <si>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</si>
  <si>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</si>
  <si>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</si>
  <si>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</si>
  <si>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</si>
  <si>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</si>
  <si>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</si>
  <si>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</si>
  <si>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</si>
  <si>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</si>
  <si>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</si>
  <si>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</si>
  <si>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</si>
  <si>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</si>
  <si>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</si>
  <si>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</si>
  <si>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</si>
  <si>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</si>
  <si>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</si>
  <si>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</si>
  <si>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</si>
  <si>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</si>
  <si>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</si>
  <si>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</si>
  <si>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</si>
  <si>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</si>
  <si>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</si>
  <si>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</si>
  <si>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</si>
  <si>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</si>
  <si>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</si>
  <si>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</si>
  <si>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</si>
  <si>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</si>
  <si>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</si>
  <si>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</si>
  <si>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</si>
  <si>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</si>
  <si>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</si>
  <si>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</si>
  <si>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</si>
  <si>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</si>
  <si>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</si>
  <si>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</si>
  <si>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</si>
  <si>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</si>
  <si>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</si>
  <si>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</si>
  <si>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</si>
  <si>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</si>
  <si>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</si>
  <si>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</si>
  <si>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</si>
  <si>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</si>
  <si>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</si>
  <si>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</si>
  <si>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</si>
  <si>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</si>
  <si>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</si>
  <si>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</si>
  <si>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</si>
  <si>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</si>
  <si>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</si>
  <si>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</si>
  <si>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</si>
  <si>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</si>
  <si>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</si>
  <si>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</si>
  <si>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</si>
  <si>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</si>
  <si>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</si>
  <si>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</si>
  <si>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</si>
  <si>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</si>
  <si>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</si>
  <si>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</si>
  <si>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</si>
  <si>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</si>
  <si>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</si>
  <si>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</si>
  <si>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</si>
  <si>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</si>
  <si>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</si>
  <si>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</si>
  <si>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</si>
  <si>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</si>
  <si>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</si>
  <si>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</si>
  <si>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</si>
  <si>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</si>
  <si>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</si>
  <si>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</si>
  <si>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</si>
  <si>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</si>
  <si>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</si>
  <si>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</si>
  <si>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</si>
  <si>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</si>
  <si>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</si>
  <si>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</si>
  <si>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</si>
  <si>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</si>
  <si>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</si>
  <si>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</si>
  <si>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</si>
  <si>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</si>
  <si>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</si>
  <si>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</si>
  <si>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</si>
  <si>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</si>
  <si>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</si>
  <si>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</si>
  <si>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</si>
  <si>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</si>
  <si>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</si>
  <si>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</si>
  <si>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</si>
  <si>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</si>
  <si>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</si>
  <si>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</si>
  <si>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</si>
  <si>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</si>
  <si>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</si>
  <si>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</si>
  <si>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</si>
  <si>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</si>
  <si>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</si>
  <si>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</si>
  <si>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</si>
  <si>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</si>
  <si>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</si>
  <si>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</si>
  <si>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</si>
  <si>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</si>
  <si>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</si>
  <si>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</si>
  <si>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</si>
  <si>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</si>
  <si>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</si>
  <si>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</si>
  <si>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</si>
  <si>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</si>
  <si>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</si>
  <si>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</si>
  <si>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</si>
  <si>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</si>
  <si>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</si>
  <si>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</si>
  <si>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</si>
  <si>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</si>
  <si>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</si>
  <si>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</si>
  <si>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</si>
  <si>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</si>
  <si>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</si>
  <si>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</si>
  <si>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</si>
  <si>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</si>
  <si>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</si>
  <si>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</si>
  <si>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</si>
  <si>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</si>
  <si>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</si>
  <si>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</si>
  <si>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</si>
  <si>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</si>
  <si>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</si>
  <si>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</si>
  <si>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</si>
  <si>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</si>
  <si>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</si>
  <si>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</si>
  <si>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</si>
  <si>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</si>
  <si>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</si>
  <si>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</si>
  <si>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</si>
  <si>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</si>
  <si>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</si>
  <si>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</si>
  <si>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</si>
  <si>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</si>
  <si>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</si>
  <si>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</si>
  <si>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</si>
  <si>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</si>
  <si>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</si>
  <si>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</si>
  <si>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</si>
  <si>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</si>
  <si>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</si>
  <si>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</si>
  <si>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</si>
  <si>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</si>
  <si>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</si>
  <si>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</si>
  <si>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</si>
  <si>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</si>
  <si>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</si>
  <si>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</si>
  <si>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</si>
  <si>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</si>
  <si>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</si>
  <si>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</si>
  <si>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</si>
  <si>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</si>
  <si>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</si>
  <si>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</si>
  <si>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</si>
  <si>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</si>
  <si>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</si>
  <si>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</si>
  <si>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</si>
  <si>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</si>
  <si>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</si>
  <si>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</si>
  <si>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</si>
  <si>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</si>
  <si>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</si>
  <si>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</si>
  <si>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</si>
  <si>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</si>
  <si>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</si>
  <si>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</si>
  <si>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</si>
  <si>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</si>
  <si>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</si>
  <si>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</si>
  <si>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</si>
  <si>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</si>
  <si>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</si>
  <si>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</si>
  <si>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</si>
  <si>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</si>
  <si>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</si>
  <si>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</si>
  <si>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</si>
  <si>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</si>
  <si>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</si>
  <si>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</si>
  <si>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</si>
  <si>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</si>
  <si>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</si>
  <si>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</si>
  <si>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</si>
  <si>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</si>
  <si>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</si>
  <si>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</si>
  <si>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</si>
  <si>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</si>
  <si>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</si>
  <si>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</si>
  <si>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</si>
  <si>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</si>
  <si>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</si>
  <si>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</si>
  <si>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</si>
  <si>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</si>
  <si>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</si>
  <si>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</si>
  <si>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</si>
  <si>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</si>
  <si>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</si>
  <si>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</si>
  <si>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</si>
  <si>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</si>
  <si>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</si>
  <si>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</si>
  <si>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</si>
  <si>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</si>
  <si>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</si>
  <si>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</si>
  <si>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</si>
  <si>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</si>
  <si>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</si>
  <si>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</si>
  <si>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</si>
  <si>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</si>
  <si>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</si>
  <si>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</si>
  <si>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</si>
  <si>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</si>
  <si>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</si>
  <si>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</si>
  <si>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</si>
  <si>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</si>
  <si>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</si>
  <si>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</si>
  <si>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</si>
  <si>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</si>
  <si>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</si>
  <si>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</si>
  <si>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</si>
  <si>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</si>
  <si>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</si>
  <si>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</si>
  <si>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</si>
  <si>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</si>
  <si>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</si>
  <si>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</si>
  <si>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</si>
  <si>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</si>
  <si>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</si>
  <si>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</si>
  <si>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</si>
  <si>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</si>
  <si>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</si>
  <si>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</si>
  <si>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</si>
  <si>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</si>
  <si>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</si>
  <si>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</si>
  <si>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</si>
  <si>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</si>
  <si>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</si>
  <si>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</si>
  <si>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</si>
  <si>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</si>
  <si>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</si>
  <si>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</si>
  <si>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</si>
  <si>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</si>
  <si>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</si>
  <si>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</si>
  <si>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</si>
  <si>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</si>
  <si>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</si>
  <si>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</si>
  <si>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</si>
  <si>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</si>
  <si>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</si>
  <si>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</si>
  <si>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</si>
  <si>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</si>
  <si>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</si>
  <si>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</si>
  <si>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</si>
  <si>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</si>
  <si>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</si>
  <si>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</si>
  <si>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</si>
  <si>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</si>
  <si>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</si>
  <si>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</si>
  <si>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</si>
  <si>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</si>
  <si>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</si>
  <si>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</si>
  <si>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</si>
  <si>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</si>
  <si>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</si>
  <si>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</si>
  <si>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</si>
  <si>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</si>
  <si>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</si>
  <si>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</si>
  <si>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</si>
  <si>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</si>
  <si>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</si>
  <si>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</si>
  <si>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</si>
  <si>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</si>
  <si>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</si>
  <si>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</si>
  <si>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</si>
  <si>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</si>
  <si>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</si>
  <si>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</si>
  <si>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</si>
  <si>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</si>
  <si>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</si>
  <si>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</si>
  <si>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</si>
  <si>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</si>
  <si>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</si>
  <si>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</si>
  <si>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</si>
  <si>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</si>
  <si>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</si>
  <si>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</si>
  <si>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</si>
  <si>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</si>
  <si>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</si>
  <si>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</si>
  <si>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</si>
  <si>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</si>
  <si>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</si>
  <si>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</si>
  <si>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</si>
  <si>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</si>
  <si>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</si>
  <si>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</si>
  <si>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</si>
  <si>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</si>
  <si>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</si>
  <si>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</si>
  <si>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</si>
  <si>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</si>
  <si>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</si>
  <si>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</si>
  <si>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</si>
  <si>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</si>
  <si>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</si>
  <si>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</si>
  <si>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</si>
  <si>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</si>
  <si>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</si>
  <si>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</si>
  <si>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</si>
  <si>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</si>
  <si>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</si>
  <si>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</si>
  <si>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</si>
  <si>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</si>
  <si>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</si>
  <si>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</si>
  <si>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</si>
  <si>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</si>
  <si>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</si>
  <si>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</si>
  <si>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</si>
  <si>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</si>
  <si>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</si>
  <si>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</si>
  <si>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</si>
  <si>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</si>
  <si>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</si>
  <si>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</si>
  <si>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</si>
  <si>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</si>
  <si>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</si>
  <si>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</si>
  <si>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</si>
  <si>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</si>
  <si>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</si>
  <si>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</si>
  <si>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</si>
  <si>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</si>
  <si>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</si>
  <si>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</si>
  <si>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</si>
  <si>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</si>
  <si>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</si>
  <si>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</si>
  <si>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</si>
  <si>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</si>
  <si>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</si>
  <si>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</si>
  <si>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</si>
  <si>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</si>
  <si>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</si>
  <si>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</si>
  <si>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</si>
  <si>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</si>
  <si>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</si>
  <si>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</si>
  <si>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</si>
  <si>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</si>
  <si>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</si>
  <si>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</si>
  <si>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</si>
  <si>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</si>
  <si>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</si>
  <si>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</si>
  <si>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</si>
  <si>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</si>
  <si>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</si>
  <si>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</si>
  <si>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</si>
  <si>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</si>
  <si>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</si>
  <si>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</si>
  <si>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</si>
  <si>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</si>
  <si>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</si>
  <si>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</si>
  <si>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</si>
  <si>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</si>
  <si>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</si>
  <si>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</si>
  <si>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</si>
  <si>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</si>
  <si>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</si>
  <si>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</si>
  <si>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</si>
  <si>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</si>
  <si>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</si>
  <si>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</si>
  <si>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</si>
  <si>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</si>
  <si>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</si>
  <si>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</si>
  <si>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</si>
  <si>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</si>
  <si>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</si>
  <si>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</si>
  <si>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</si>
  <si>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</si>
  <si>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</si>
  <si>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</si>
  <si>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</si>
  <si>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</si>
  <si>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</si>
  <si>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</si>
  <si>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</si>
  <si>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</si>
  <si>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</si>
  <si>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</si>
  <si>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</si>
  <si>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</si>
  <si>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</si>
  <si>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</si>
  <si>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</si>
  <si>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</si>
  <si>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</si>
  <si>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</si>
  <si>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</si>
  <si>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</si>
  <si>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</si>
  <si>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</si>
  <si>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</si>
  <si>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</si>
  <si>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</si>
  <si>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</si>
  <si>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</si>
  <si>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</si>
  <si>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</si>
  <si>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</si>
  <si>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</si>
  <si>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</si>
  <si>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</si>
  <si>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</si>
  <si>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</si>
  <si>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</si>
  <si>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</si>
  <si>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</si>
  <si>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</si>
  <si>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</si>
  <si>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</si>
  <si>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</si>
  <si>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</si>
  <si>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</si>
  <si>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</si>
  <si>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</si>
  <si>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</si>
  <si>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</si>
  <si>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</si>
  <si>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</si>
  <si>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</si>
  <si>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</si>
  <si>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</si>
  <si>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</si>
  <si>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</si>
  <si>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</si>
  <si>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</si>
  <si>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</si>
  <si>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</si>
  <si>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</si>
  <si>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</si>
  <si>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</si>
  <si>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</si>
  <si>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</si>
  <si>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</si>
  <si>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</si>
  <si>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</si>
  <si>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</si>
  <si>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</si>
  <si>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</si>
  <si>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</si>
  <si>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</si>
  <si>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</si>
  <si>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</si>
  <si>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</si>
  <si>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</si>
  <si>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</si>
  <si>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</si>
  <si>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</si>
  <si>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</si>
  <si>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</si>
  <si>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</si>
  <si>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</si>
  <si>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</si>
  <si>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</si>
  <si>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</si>
  <si>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</si>
  <si>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</si>
  <si>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</si>
  <si>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</si>
  <si>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</si>
  <si>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</si>
  <si>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</si>
  <si>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</si>
  <si>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</si>
  <si>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</si>
  <si>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</si>
  <si>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</si>
  <si>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</si>
  <si>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</si>
  <si>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</si>
  <si>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</si>
  <si>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</si>
  <si>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</si>
  <si>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</si>
  <si>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</si>
  <si>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</si>
  <si>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</si>
  <si>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</si>
  <si>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</si>
  <si>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</si>
  <si>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</si>
  <si>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</si>
  <si>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</si>
  <si>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</si>
  <si>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</si>
  <si>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</si>
  <si>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</si>
  <si>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</si>
  <si>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</si>
  <si>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</si>
  <si>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</si>
  <si>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</si>
  <si>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</si>
  <si>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</si>
  <si>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</si>
  <si>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</si>
  <si>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</si>
  <si>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</si>
  <si>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</si>
  <si>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</si>
  <si>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</si>
  <si>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</si>
  <si>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</si>
  <si>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</si>
  <si>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</si>
  <si>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</si>
  <si>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</si>
  <si>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</si>
  <si>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</si>
  <si>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</si>
  <si>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</si>
  <si>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</si>
  <si>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</si>
  <si>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</si>
  <si>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</si>
  <si>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</si>
  <si>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</si>
  <si>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</si>
  <si>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</si>
  <si>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</si>
  <si>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</si>
  <si>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</si>
  <si>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</si>
  <si>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</si>
  <si>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</si>
  <si>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</si>
  <si>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</si>
  <si>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</si>
  <si>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</si>
  <si>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</si>
  <si>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</si>
  <si>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</si>
  <si>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</si>
  <si>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</si>
  <si>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</si>
  <si>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</si>
  <si>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</si>
  <si>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</si>
  <si>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</si>
  <si>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</si>
  <si>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</si>
  <si>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</si>
  <si>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</si>
  <si>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</si>
  <si>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</si>
  <si>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</si>
  <si>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</si>
  <si>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</si>
  <si>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</si>
  <si>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</si>
  <si>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</si>
  <si>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</si>
  <si>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</si>
  <si>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</si>
  <si>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</si>
  <si>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</si>
  <si>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</si>
  <si>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</si>
  <si>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</si>
  <si>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</si>
  <si>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</si>
  <si>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</si>
  <si>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</si>
  <si>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</si>
  <si>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</si>
  <si>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</si>
  <si>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</si>
  <si>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</si>
  <si>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</si>
  <si>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</si>
  <si>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</si>
  <si>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</si>
  <si>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</si>
  <si>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</si>
  <si>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</si>
  <si>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</si>
  <si>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</si>
  <si>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</si>
  <si>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</si>
  <si>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</si>
  <si>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</si>
  <si>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</si>
  <si>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</si>
  <si>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</si>
  <si>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</si>
  <si>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</si>
  <si>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</si>
  <si>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</si>
  <si>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</si>
  <si>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</si>
  <si>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</si>
  <si>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</si>
  <si>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</si>
  <si>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</si>
  <si>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</si>
  <si>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</si>
  <si>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</si>
  <si>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</si>
  <si>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</si>
  <si>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</si>
  <si>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</si>
  <si>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</si>
  <si>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</si>
  <si>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</si>
  <si>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</si>
  <si>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</si>
  <si>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</si>
  <si>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</si>
  <si>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</si>
  <si>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</si>
  <si>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</si>
  <si>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</si>
  <si>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</si>
  <si>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</si>
  <si>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</si>
  <si>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</si>
  <si>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</si>
  <si>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</si>
  <si>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</si>
  <si>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</si>
  <si>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</si>
  <si>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</si>
  <si>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</si>
  <si>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</si>
  <si>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</si>
  <si>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</si>
  <si>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</si>
  <si>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</si>
  <si>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</si>
  <si>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</si>
  <si>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</si>
  <si>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</si>
  <si>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</si>
  <si>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</si>
  <si>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</si>
  <si>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</si>
  <si>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</si>
  <si>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</si>
  <si>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</si>
  <si>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</si>
  <si>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</si>
  <si>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</si>
  <si>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</si>
  <si>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</si>
  <si>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</si>
  <si>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</si>
  <si>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</si>
  <si>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</si>
  <si>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</si>
  <si>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</si>
  <si>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</si>
  <si>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</si>
  <si>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</si>
  <si>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</si>
  <si>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</si>
  <si>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</si>
  <si>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</si>
  <si>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</si>
  <si>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</si>
  <si>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</si>
  <si>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</si>
  <si>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</si>
  <si>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</si>
  <si>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</si>
  <si>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</si>
  <si>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</si>
  <si>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</si>
  <si>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</si>
  <si>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</si>
  <si>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</si>
  <si>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</si>
  <si>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</si>
  <si>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</si>
  <si>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</si>
  <si>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</si>
  <si>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</si>
  <si>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</si>
  <si>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</si>
  <si>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</si>
  <si>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</si>
  <si>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</si>
  <si>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</si>
  <si>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</si>
  <si>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</si>
  <si>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</si>
  <si>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</si>
  <si>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</si>
  <si>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</si>
  <si>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</si>
  <si>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</si>
  <si>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</si>
  <si>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</si>
  <si>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</si>
  <si>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</si>
  <si>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</si>
  <si>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</si>
  <si>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</si>
  <si>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</si>
  <si>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</si>
  <si>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</si>
  <si>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</si>
  <si>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</si>
  <si>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</si>
  <si>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</si>
  <si>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</si>
  <si>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</si>
  <si>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</si>
  <si>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</si>
  <si>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</si>
  <si>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</si>
  <si>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</si>
  <si>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</si>
  <si>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</si>
  <si>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</si>
  <si>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</si>
  <si>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</si>
  <si>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</si>
  <si>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</si>
  <si>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</si>
  <si>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</si>
  <si>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</si>
  <si>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</si>
  <si>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</si>
  <si>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</si>
  <si>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</si>
  <si>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</si>
  <si>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</si>
  <si>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</si>
  <si>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</si>
  <si>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</si>
  <si>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</si>
  <si>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</si>
  <si>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</si>
  <si>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</si>
  <si>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</si>
  <si>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</si>
  <si>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</si>
  <si>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</si>
  <si>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</si>
  <si>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</si>
  <si>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</si>
  <si>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</si>
  <si>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</si>
  <si>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</si>
  <si>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</si>
  <si>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</si>
  <si>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</si>
  <si>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</si>
  <si>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</si>
  <si>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</si>
  <si>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</si>
  <si>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</si>
  <si>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</si>
  <si>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</si>
  <si>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</si>
  <si>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</si>
  <si>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</si>
  <si>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</si>
  <si>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</si>
  <si>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</si>
  <si>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</si>
  <si>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</si>
  <si>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</si>
  <si>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</si>
  <si>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</si>
  <si>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</si>
  <si>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</si>
  <si>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</si>
  <si>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</si>
  <si>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</si>
  <si>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</si>
  <si>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</si>
  <si>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</si>
  <si>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</si>
  <si>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</si>
  <si>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</si>
  <si>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</si>
  <si>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</si>
  <si>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</si>
  <si>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</si>
  <si>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</si>
  <si>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</si>
  <si>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</si>
  <si>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</si>
  <si>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</si>
  <si>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</si>
  <si>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</si>
  <si>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</si>
  <si>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</si>
  <si>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</si>
  <si>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</si>
  <si>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</si>
  <si>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</si>
  <si>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</si>
  <si>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</si>
  <si>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</si>
  <si>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</si>
  <si>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</si>
  <si>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</si>
  <si>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</si>
  <si>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</si>
  <si>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</si>
  <si>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</si>
  <si>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</si>
  <si>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</si>
  <si>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</si>
  <si>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</si>
  <si>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</si>
  <si>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</si>
  <si>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</si>
  <si>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</si>
  <si>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</si>
  <si>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</si>
  <si>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</si>
  <si>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</si>
  <si>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</si>
  <si>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</si>
  <si>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</si>
  <si>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</si>
  <si>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</si>
  <si>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</si>
  <si>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</si>
  <si>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</si>
  <si>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</si>
  <si>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</si>
  <si>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</si>
  <si>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</si>
  <si>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</si>
  <si>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</si>
  <si>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</si>
  <si>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</si>
  <si>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</si>
  <si>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</si>
  <si>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</si>
  <si>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</si>
  <si>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</si>
  <si>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</si>
  <si>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</si>
  <si>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</si>
  <si>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</si>
  <si>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</si>
  <si>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</si>
  <si>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</si>
  <si>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</si>
  <si>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</si>
  <si>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</si>
  <si>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</si>
  <si>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</si>
  <si>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</si>
  <si>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</si>
  <si>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</si>
  <si>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</si>
  <si>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</si>
  <si>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</si>
  <si>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</si>
  <si>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</si>
  <si>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</si>
  <si>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</si>
  <si>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</si>
  <si>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</si>
  <si>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</si>
  <si>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</si>
  <si>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</si>
  <si>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</si>
  <si>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</si>
  <si>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</si>
  <si>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</si>
  <si>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</si>
  <si>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</si>
  <si>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</si>
  <si>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</si>
  <si>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</si>
  <si>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</si>
  <si>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</si>
  <si>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</si>
  <si>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</si>
  <si>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</si>
  <si>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</si>
  <si>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</si>
  <si>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</si>
  <si>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</si>
  <si>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</si>
  <si>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</si>
  <si>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</si>
  <si>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</si>
  <si>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</si>
  <si>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</si>
  <si>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</si>
  <si>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</si>
  <si>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</si>
  <si>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</si>
  <si>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</si>
  <si>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</si>
  <si>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</si>
  <si>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</si>
  <si>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</si>
  <si>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</si>
  <si>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</si>
  <si>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</si>
  <si>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</si>
  <si>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</si>
  <si>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</si>
  <si>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</si>
  <si>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</si>
  <si>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</si>
  <si>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</si>
  <si>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</si>
  <si>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</si>
  <si>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</si>
  <si>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</si>
  <si>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</si>
  <si>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</si>
  <si>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</si>
  <si>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</si>
  <si>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</si>
  <si>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</si>
  <si>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</si>
  <si>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</si>
  <si>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</si>
  <si>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</si>
  <si>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</si>
  <si>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</si>
  <si>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</si>
  <si>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</si>
  <si>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</si>
  <si>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</si>
  <si>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</si>
  <si>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</si>
  <si>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</si>
  <si>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</si>
  <si>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</si>
  <si>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</si>
  <si>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</si>
  <si>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</si>
  <si>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</si>
  <si>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</si>
  <si>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</si>
  <si>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</si>
  <si>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</si>
  <si>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</si>
  <si>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</si>
  <si>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</si>
  <si>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</si>
  <si>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</si>
  <si>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</si>
  <si>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</si>
  <si>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</si>
  <si>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</si>
  <si>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</si>
  <si>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</si>
  <si>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</si>
  <si>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</si>
  <si>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</si>
  <si>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</si>
  <si>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</si>
  <si>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</si>
  <si>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</si>
  <si>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</si>
  <si>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</si>
  <si>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</si>
  <si>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</si>
  <si>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</si>
  <si>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</si>
  <si>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</si>
  <si>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</si>
  <si>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</si>
  <si>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</si>
  <si>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</si>
  <si>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</si>
  <si>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</si>
  <si>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</si>
  <si>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</si>
  <si>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</si>
  <si>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</si>
  <si>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</si>
  <si>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</si>
  <si>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</si>
  <si>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</si>
  <si>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</si>
  <si>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</si>
  <si>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</si>
  <si>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</si>
  <si>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</si>
  <si>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</si>
  <si>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</si>
  <si>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</si>
  <si>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</si>
  <si>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</si>
  <si>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</si>
  <si>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</si>
  <si>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</si>
  <si>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</si>
  <si>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</si>
  <si>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</si>
  <si>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</si>
  <si>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</si>
  <si>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</si>
  <si>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</si>
  <si>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</si>
  <si>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</si>
  <si>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</si>
  <si>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</si>
  <si>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</si>
  <si>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</si>
  <si>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</si>
  <si>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</si>
  <si>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</si>
  <si>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</si>
  <si>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</si>
  <si>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</si>
  <si>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</si>
  <si>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</si>
  <si>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</si>
  <si>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</si>
  <si>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</si>
  <si>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</si>
  <si>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</si>
  <si>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</si>
  <si>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</si>
  <si>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</si>
  <si>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</si>
  <si>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</si>
  <si>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</si>
  <si>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</si>
  <si>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</si>
  <si>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</si>
  <si>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</si>
  <si>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</si>
  <si>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</si>
  <si>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</si>
  <si>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</si>
  <si>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</si>
  <si>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</si>
  <si>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</si>
  <si>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</si>
  <si>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</si>
  <si>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</si>
  <si>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</si>
  <si>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</si>
  <si>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</si>
  <si>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</si>
  <si>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</si>
  <si>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</si>
  <si>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</si>
  <si>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</si>
  <si>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</si>
  <si>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</si>
  <si>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</si>
  <si>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</si>
  <si>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</si>
  <si>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</si>
  <si>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</si>
  <si>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</si>
  <si>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</si>
  <si>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</si>
  <si>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</si>
  <si>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</si>
  <si>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</si>
  <si>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</si>
  <si>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</si>
  <si>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</si>
  <si>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</si>
  <si>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</si>
  <si>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</si>
  <si>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</si>
  <si>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</si>
  <si>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</si>
  <si>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</si>
  <si>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</si>
  <si>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</si>
  <si>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</si>
  <si>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</si>
  <si>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</si>
  <si>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</si>
  <si>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</si>
  <si>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</si>
  <si>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</si>
  <si>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</si>
  <si>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</si>
  <si>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</si>
  <si>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</si>
  <si>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</si>
  <si>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</si>
  <si>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</si>
  <si>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</si>
  <si>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</si>
  <si>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</si>
  <si>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</si>
  <si>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</si>
  <si>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</si>
  <si>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</si>
  <si>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</si>
  <si>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</si>
  <si>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</si>
  <si>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</si>
  <si>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</si>
  <si>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</si>
  <si>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</si>
  <si>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</si>
  <si>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</si>
  <si>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</si>
  <si>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</si>
  <si>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</si>
  <si>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</si>
  <si>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</si>
  <si>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</si>
  <si>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</si>
  <si>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</si>
  <si>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</si>
  <si>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</si>
  <si>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</si>
  <si>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</si>
  <si>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</si>
  <si>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</si>
  <si>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</si>
  <si>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</si>
  <si>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</si>
  <si>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</si>
  <si>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</si>
  <si>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</si>
  <si>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</si>
  <si>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</si>
  <si>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</si>
  <si>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</si>
  <si>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</si>
  <si>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</si>
  <si>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</si>
  <si>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</si>
  <si>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</si>
  <si>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</si>
  <si>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</si>
  <si>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</si>
  <si>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</si>
  <si>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</si>
  <si>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</si>
  <si>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</si>
  <si>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</si>
  <si>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</si>
  <si>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</si>
  <si>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</si>
  <si>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</si>
  <si>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</si>
  <si>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</si>
  <si>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</si>
  <si>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</si>
  <si>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</si>
  <si>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</si>
  <si>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</si>
  <si>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</si>
  <si>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</si>
  <si>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</si>
  <si>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</si>
  <si>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</si>
  <si>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</si>
  <si>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</si>
  <si>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</si>
  <si>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</si>
  <si>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</si>
  <si>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</si>
  <si>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</si>
  <si>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</si>
  <si>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</si>
  <si>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</si>
  <si>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</si>
  <si>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</si>
  <si>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</si>
  <si>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</si>
  <si>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</si>
  <si>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</si>
  <si>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</si>
  <si>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</si>
  <si>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</si>
  <si>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</si>
  <si>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</si>
  <si>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</si>
  <si>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</si>
  <si>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</si>
  <si>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</si>
  <si>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</si>
  <si>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</si>
  <si>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</si>
  <si>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</si>
  <si>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</si>
  <si>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</si>
  <si>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</si>
  <si>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</si>
  <si>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</si>
  <si>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</si>
  <si>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</si>
  <si>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</si>
  <si>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</si>
  <si>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</si>
  <si>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</si>
  <si>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</si>
  <si>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</si>
  <si>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</si>
  <si>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</si>
  <si>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</si>
  <si>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</si>
  <si>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</si>
  <si>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</si>
  <si>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</si>
  <si>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</si>
  <si>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</si>
  <si>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</si>
  <si>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</si>
  <si>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</si>
  <si>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</si>
  <si>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</si>
  <si>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</si>
  <si>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</si>
  <si>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</si>
  <si>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</si>
  <si>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</si>
  <si>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</si>
  <si>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</si>
  <si>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</si>
  <si>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</si>
  <si>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</si>
  <si>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</si>
  <si>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</si>
  <si>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</si>
  <si>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</si>
  <si>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</si>
  <si>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</si>
  <si>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</si>
  <si>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</si>
  <si>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</si>
  <si>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</si>
  <si>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</si>
  <si>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</si>
  <si>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</si>
  <si>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</si>
  <si>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</si>
  <si>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</si>
  <si>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</si>
  <si>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</si>
  <si>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</si>
  <si>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</si>
  <si>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</si>
  <si>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</si>
  <si>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</si>
  <si>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</si>
  <si>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</si>
  <si>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</si>
  <si>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</si>
  <si>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</si>
  <si>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</si>
  <si>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</si>
  <si>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</si>
  <si>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</si>
  <si>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</si>
  <si>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</si>
  <si>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</si>
  <si>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</si>
  <si>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</si>
  <si>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</si>
  <si>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</si>
  <si>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</si>
  <si>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</si>
  <si>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</si>
  <si>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</si>
  <si>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</si>
  <si>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</si>
  <si>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</si>
  <si>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</si>
  <si>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</si>
  <si>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</si>
  <si>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</si>
  <si>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</si>
  <si>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</si>
  <si>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</si>
  <si>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</si>
  <si>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</si>
  <si>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</si>
  <si>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</si>
  <si>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</si>
  <si>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</si>
  <si>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</si>
  <si>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</si>
  <si>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</si>
  <si>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</si>
  <si>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</si>
  <si>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</si>
  <si>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</si>
  <si>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</si>
  <si>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</si>
  <si>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</si>
  <si>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</si>
  <si>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</si>
  <si>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</si>
  <si>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</si>
  <si>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</si>
  <si>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</si>
  <si>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</si>
  <si>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</si>
  <si>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</si>
  <si>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</si>
  <si>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</si>
  <si>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</si>
  <si>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</si>
  <si>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</si>
  <si>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</si>
  <si>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</si>
  <si>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</si>
  <si>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</si>
  <si>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</si>
  <si>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</si>
  <si>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</si>
  <si>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</si>
  <si>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</si>
  <si>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</si>
  <si>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</si>
  <si>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</si>
  <si>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</si>
  <si>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</si>
  <si>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</si>
  <si>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</si>
  <si>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</si>
  <si>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</si>
  <si>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</si>
  <si>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</si>
  <si>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</si>
  <si>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</si>
  <si>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</si>
  <si>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</si>
  <si>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</si>
  <si>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</si>
  <si>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</si>
  <si>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</si>
  <si>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</si>
  <si>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</si>
  <si>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</si>
  <si>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</si>
  <si>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</si>
  <si>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</si>
  <si>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</si>
  <si>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</si>
  <si>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</si>
  <si>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</si>
  <si>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</si>
  <si>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</si>
  <si>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</si>
  <si>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</si>
  <si>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</si>
  <si>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</si>
  <si>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</si>
  <si>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</si>
  <si>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</si>
  <si>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</si>
  <si>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</si>
  <si>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</si>
  <si>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</si>
  <si>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</si>
  <si>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</si>
  <si>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</si>
  <si>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</si>
  <si>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</si>
  <si>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</si>
  <si>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</si>
  <si>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</si>
  <si>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</si>
  <si>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</si>
  <si>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</si>
  <si>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</si>
  <si>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</si>
  <si>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</si>
  <si>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</si>
  <si>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</si>
  <si>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</si>
  <si>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</si>
  <si>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</si>
  <si>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</si>
  <si>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</si>
  <si>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</si>
  <si>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</si>
  <si>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</si>
  <si>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</si>
  <si>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</si>
  <si>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</si>
  <si>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</si>
  <si>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</si>
  <si>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</si>
  <si>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</si>
  <si>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</si>
  <si>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</si>
  <si>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</si>
  <si>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</si>
  <si>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</si>
  <si>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</si>
  <si>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</si>
  <si>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</si>
  <si>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</si>
  <si>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</si>
  <si>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</si>
  <si>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</si>
  <si>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</si>
  <si>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</si>
  <si>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</si>
  <si>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</si>
  <si>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</si>
  <si>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</si>
  <si>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</si>
  <si>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</si>
  <si>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</si>
  <si>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</si>
  <si>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</si>
  <si>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</si>
  <si>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</si>
  <si>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</si>
  <si>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</si>
  <si>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</si>
  <si>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</si>
  <si>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</si>
  <si>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</si>
  <si>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</si>
  <si>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</si>
  <si>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</si>
  <si>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</si>
  <si>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</si>
  <si>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</si>
  <si>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</si>
  <si>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</si>
  <si>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</si>
  <si>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</si>
  <si>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</si>
  <si>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</si>
  <si>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</si>
  <si>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</si>
  <si>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</si>
  <si>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</si>
  <si>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</si>
  <si>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</si>
  <si>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</si>
  <si>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</si>
  <si>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</si>
  <si>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</si>
  <si>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</si>
  <si>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</si>
  <si>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</si>
  <si>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</si>
  <si>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</si>
  <si>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</si>
  <si>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</si>
  <si>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</si>
  <si>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</si>
  <si>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</si>
  <si>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</si>
  <si>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</si>
  <si>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</si>
  <si>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</si>
  <si>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</si>
  <si>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</si>
  <si>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</si>
  <si>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</si>
  <si>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</si>
  <si>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</si>
  <si>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</si>
  <si>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</si>
  <si>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</si>
  <si>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</si>
  <si>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</si>
  <si>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</si>
  <si>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</si>
  <si>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</si>
  <si>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</si>
  <si>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</si>
  <si>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</si>
  <si>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</si>
  <si>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</si>
  <si>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</si>
  <si>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</si>
  <si>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</si>
  <si>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</si>
  <si>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</si>
  <si>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</si>
  <si>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</si>
  <si>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</si>
  <si>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</si>
  <si>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</si>
  <si>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</si>
  <si>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</si>
  <si>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</si>
  <si>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</si>
  <si>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</si>
  <si>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</si>
  <si>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</si>
  <si>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</si>
  <si>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</si>
  <si>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</si>
  <si>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</si>
  <si>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</si>
  <si>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</si>
  <si>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</si>
  <si>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</si>
  <si>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</si>
  <si>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</si>
  <si>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</si>
  <si>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</si>
  <si>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</si>
  <si>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</si>
  <si>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</si>
  <si>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</si>
  <si>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</si>
  <si>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</si>
  <si>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</si>
  <si>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</si>
  <si>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</si>
  <si>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</si>
  <si>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</si>
  <si>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</si>
  <si>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</si>
  <si>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</si>
  <si>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</si>
  <si>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</si>
  <si>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</si>
  <si>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</si>
  <si>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</si>
  <si>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</si>
  <si>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</si>
  <si>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</si>
  <si>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</si>
  <si>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</si>
  <si>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</si>
  <si>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</si>
  <si>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</si>
  <si>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</si>
  <si>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</si>
  <si>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</si>
  <si>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</si>
  <si>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</si>
  <si>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</si>
  <si>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</si>
  <si>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</si>
  <si>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</si>
  <si>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</si>
  <si>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</si>
  <si>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</si>
  <si>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</si>
  <si>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</si>
  <si>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</si>
  <si>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</si>
  <si>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</si>
  <si>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</si>
  <si>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</si>
  <si>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</si>
  <si>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</si>
  <si>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</si>
  <si>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</si>
  <si>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</si>
  <si>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</si>
  <si>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</si>
  <si>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</si>
  <si>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</si>
  <si>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</si>
  <si>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</si>
  <si>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</si>
  <si>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</si>
  <si>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</si>
  <si>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</si>
  <si>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</si>
  <si>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</si>
  <si>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</si>
  <si>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</si>
  <si>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</si>
  <si>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</si>
  <si>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</si>
  <si>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</si>
  <si>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</si>
  <si>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</si>
  <si>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</si>
  <si>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</si>
  <si>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</si>
  <si>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</si>
  <si>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</si>
  <si>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</si>
  <si>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</si>
  <si>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</si>
  <si>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</si>
  <si>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</si>
  <si>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</si>
  <si>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</si>
  <si>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</si>
  <si>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</si>
  <si>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</si>
  <si>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</si>
  <si>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</si>
  <si>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</si>
  <si>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</si>
  <si>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</si>
  <si>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</si>
  <si>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</si>
  <si>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</si>
  <si>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</si>
  <si>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</si>
  <si>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</si>
  <si>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</si>
  <si>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</si>
  <si>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</si>
  <si>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</si>
  <si>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</si>
  <si>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</si>
  <si>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</si>
  <si>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</si>
  <si>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</si>
  <si>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</si>
  <si>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</si>
  <si>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</si>
  <si>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</si>
  <si>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</si>
  <si>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</si>
  <si>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</si>
  <si>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</si>
  <si>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</si>
  <si>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</si>
  <si>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</si>
  <si>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</si>
  <si>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</si>
  <si>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</si>
  <si>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</si>
  <si>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</si>
  <si>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</si>
  <si>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</si>
  <si>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</si>
  <si>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</si>
  <si>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</si>
  <si>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</si>
  <si>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</si>
  <si>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</si>
  <si>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</si>
  <si>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</si>
  <si>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</si>
  <si>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</si>
  <si>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</si>
  <si>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</si>
  <si>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</si>
  <si>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</si>
  <si>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</si>
  <si>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</si>
  <si>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</si>
  <si>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</si>
  <si>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</si>
  <si>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</si>
  <si>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</si>
  <si>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</si>
  <si>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</si>
  <si>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</si>
  <si>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</si>
  <si>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</si>
  <si>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</si>
  <si>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</si>
  <si>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</si>
  <si>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</si>
  <si>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</si>
  <si>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</si>
  <si>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</si>
  <si>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</si>
  <si>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</si>
  <si>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</si>
  <si>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</si>
  <si>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</si>
  <si>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</si>
  <si>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</si>
  <si>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</si>
  <si>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</si>
  <si>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</si>
  <si>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</si>
  <si>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</si>
  <si>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</si>
  <si>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</si>
  <si>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</si>
  <si>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</si>
  <si>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</si>
  <si>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</si>
  <si>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</si>
  <si>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</si>
  <si>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</si>
  <si>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</si>
  <si>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</si>
  <si>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</si>
  <si>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</si>
  <si>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</si>
  <si>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</si>
  <si>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</si>
  <si>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</si>
  <si>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</si>
  <si>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</si>
  <si>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</si>
  <si>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</si>
  <si>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</si>
  <si>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</si>
  <si>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</si>
  <si>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</si>
  <si>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</si>
  <si>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</si>
  <si>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</si>
  <si>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</si>
  <si>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</si>
  <si>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</si>
  <si>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</si>
  <si>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</si>
  <si>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</si>
  <si>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</si>
  <si>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</si>
  <si>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</si>
  <si>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</si>
  <si>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</si>
  <si>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</si>
  <si>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</si>
  <si>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</si>
  <si>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</si>
  <si>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</si>
  <si>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</si>
  <si>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</si>
  <si>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</si>
  <si>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</si>
  <si>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</si>
  <si>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</si>
  <si>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</si>
  <si>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</si>
  <si>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</si>
  <si>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</si>
  <si>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</si>
  <si>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</si>
  <si>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</si>
  <si>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</si>
  <si>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</si>
  <si>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</si>
  <si>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</si>
  <si>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</si>
  <si>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</si>
  <si>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</si>
  <si>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</si>
  <si>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</si>
  <si>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</si>
  <si>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</si>
  <si>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</si>
  <si>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</si>
  <si>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</si>
  <si>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</si>
  <si>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</si>
  <si>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</si>
  <si>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</si>
  <si>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</si>
  <si>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</si>
  <si>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</si>
  <si>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</si>
  <si>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</si>
  <si>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</si>
  <si>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</si>
  <si>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</si>
  <si>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</si>
  <si>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</si>
  <si>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</si>
  <si>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</si>
  <si>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</si>
  <si>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</si>
  <si>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</si>
  <si>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</si>
  <si>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</si>
  <si>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</si>
  <si>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</si>
  <si>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</si>
  <si>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</si>
  <si>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</si>
  <si>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</si>
  <si>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</si>
  <si>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</si>
  <si>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</si>
  <si>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</si>
  <si>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</si>
  <si>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</si>
  <si>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</si>
  <si>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</si>
  <si>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</si>
  <si>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</si>
  <si>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</si>
  <si>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</si>
  <si>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</si>
  <si>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</si>
  <si>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</si>
  <si>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</si>
  <si>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</si>
  <si>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</si>
  <si>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</si>
  <si>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</si>
  <si>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</si>
  <si>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</si>
  <si>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</si>
  <si>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</si>
  <si>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</si>
  <si>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</si>
  <si>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</si>
  <si>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</si>
  <si>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</si>
  <si>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</si>
  <si>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</si>
  <si>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</si>
  <si>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</si>
  <si>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</si>
  <si>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</si>
  <si>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</si>
  <si>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</si>
  <si>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</si>
  <si>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</si>
  <si>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</si>
  <si>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</si>
  <si>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</si>
  <si>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</si>
  <si>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</si>
  <si>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</si>
  <si>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</si>
  <si>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</si>
  <si>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</si>
  <si>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</si>
  <si>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</si>
  <si>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</si>
  <si>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</si>
  <si>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</si>
  <si>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</si>
  <si>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</si>
  <si>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</si>
  <si>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</si>
  <si>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</si>
  <si>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</si>
  <si>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</si>
  <si>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</si>
  <si>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</si>
  <si>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</si>
  <si>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</si>
  <si>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</si>
  <si>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</si>
  <si>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</si>
  <si>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</si>
  <si>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</si>
  <si>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</si>
  <si>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</si>
  <si>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</si>
  <si>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</si>
  <si>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</si>
  <si>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</si>
  <si>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</si>
  <si>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</si>
  <si>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</si>
  <si>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</si>
  <si>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</si>
  <si>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</si>
  <si>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</si>
  <si>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</si>
  <si>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</si>
  <si>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</si>
  <si>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</si>
  <si>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</si>
  <si>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</si>
  <si>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</si>
  <si>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</si>
  <si>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</si>
  <si>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</si>
  <si>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</si>
  <si>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</si>
  <si>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</si>
  <si>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</si>
  <si>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</si>
  <si>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</si>
  <si>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</si>
  <si>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</si>
  <si>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</si>
  <si>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</si>
  <si>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</si>
  <si>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</si>
  <si>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</si>
  <si>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</si>
  <si>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</si>
  <si>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</si>
  <si>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</si>
  <si>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</si>
  <si>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</si>
  <si>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</si>
  <si>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</si>
  <si>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</si>
  <si>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</si>
  <si>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</si>
  <si>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</si>
  <si>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</si>
  <si>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</si>
  <si>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</si>
  <si>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</si>
  <si>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</si>
  <si>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</si>
  <si>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</si>
  <si>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</si>
  <si>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</si>
  <si>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</si>
  <si>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</si>
  <si>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</si>
  <si>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</si>
  <si>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</si>
  <si>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</si>
  <si>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</si>
  <si>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</si>
  <si>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</si>
  <si>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</si>
  <si>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</si>
  <si>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</si>
  <si>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</si>
  <si>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</si>
  <si>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</si>
  <si>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</si>
  <si>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</si>
  <si>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</si>
  <si>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</si>
  <si>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</si>
  <si>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</si>
  <si>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</si>
  <si>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</si>
  <si>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</si>
  <si>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</si>
  <si>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</si>
  <si>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</si>
  <si>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</si>
  <si>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</si>
  <si>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</si>
  <si>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</si>
  <si>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</si>
  <si>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</si>
  <si>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</si>
  <si>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</si>
  <si>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</si>
  <si>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</si>
  <si>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</si>
  <si>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</si>
  <si>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</si>
  <si>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</si>
  <si>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</si>
  <si>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</si>
  <si>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</si>
  <si>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</si>
  <si>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</si>
  <si>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</si>
  <si>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</si>
  <si>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</si>
  <si>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</si>
  <si>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</si>
  <si>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</si>
  <si>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</si>
  <si>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</si>
  <si>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</si>
  <si>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</si>
  <si>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</si>
  <si>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</si>
  <si>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</si>
  <si>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</si>
  <si>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</si>
  <si>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</si>
  <si>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</si>
  <si>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</si>
  <si>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</si>
  <si>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</si>
  <si>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</si>
  <si>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</si>
  <si>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</si>
  <si>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</si>
  <si>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</si>
  <si>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</si>
  <si>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</si>
  <si>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</si>
  <si>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</si>
  <si>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</si>
  <si>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</si>
  <si>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</si>
  <si>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</si>
  <si>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</si>
  <si>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</si>
  <si>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</si>
  <si>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</si>
  <si>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</si>
  <si>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</si>
  <si>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</si>
  <si>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</si>
  <si>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</si>
  <si>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</si>
  <si>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</si>
  <si>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</si>
  <si>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</si>
  <si>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</si>
  <si>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</si>
  <si>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</si>
  <si>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</si>
  <si>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</si>
  <si>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</si>
  <si>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</si>
  <si>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</si>
  <si>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</si>
  <si>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</si>
  <si>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</si>
  <si>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</si>
  <si>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</si>
  <si>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</si>
  <si>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</si>
  <si>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</si>
  <si>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</si>
  <si>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</si>
  <si>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</si>
  <si>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</si>
  <si>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</si>
  <si>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</si>
  <si>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</si>
  <si>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</si>
  <si>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</si>
  <si>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</si>
  <si>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</si>
  <si>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</si>
  <si>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</si>
  <si>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</si>
  <si>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</si>
  <si>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</si>
  <si>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</si>
  <si>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</si>
  <si>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</si>
  <si>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</si>
  <si>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</si>
  <si>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</si>
  <si>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</si>
  <si>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</si>
  <si>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</si>
  <si>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</si>
  <si>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</si>
  <si>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</si>
  <si>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</si>
  <si>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</si>
  <si>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</si>
  <si>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</si>
  <si>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</si>
  <si>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</si>
  <si>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</si>
  <si>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</si>
  <si>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</si>
  <si>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</si>
  <si>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</si>
  <si>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</si>
  <si>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</si>
  <si>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</si>
  <si>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</si>
  <si>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</si>
  <si>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</si>
  <si>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</si>
  <si>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</si>
  <si>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</si>
  <si>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</si>
  <si>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</si>
  <si>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</si>
  <si>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</si>
  <si>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</si>
  <si>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</si>
  <si>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</si>
  <si>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</si>
  <si>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</si>
  <si>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</si>
  <si>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</si>
  <si>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</si>
  <si>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</si>
  <si>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</si>
  <si>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</si>
  <si>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</si>
  <si>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</si>
  <si>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</si>
  <si>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</si>
  <si>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</si>
  <si>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</si>
  <si>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</si>
  <si>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</si>
  <si>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</si>
  <si>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</si>
  <si>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</si>
  <si>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</si>
  <si>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</si>
  <si>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</si>
  <si>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</si>
  <si>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</si>
  <si>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</si>
  <si>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</si>
  <si>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</si>
  <si>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</si>
  <si>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</si>
  <si>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</si>
  <si>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</si>
  <si>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</si>
  <si>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</si>
  <si>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</si>
  <si>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</si>
  <si>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</si>
  <si>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</si>
  <si>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</si>
  <si>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</si>
  <si>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</si>
  <si>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</si>
  <si>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</si>
  <si>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</si>
  <si>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</si>
  <si>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</si>
  <si>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</si>
  <si>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</si>
  <si>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</si>
  <si>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</si>
  <si>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</si>
  <si>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</si>
  <si>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</si>
  <si>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</si>
  <si>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</si>
  <si>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</si>
  <si>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</si>
  <si>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</si>
  <si>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</si>
  <si>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</si>
  <si>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</si>
  <si>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</si>
  <si>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</si>
  <si>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</si>
  <si>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</si>
  <si>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</si>
  <si>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</si>
  <si>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</si>
  <si>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</si>
  <si>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</si>
  <si>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</si>
  <si>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</si>
  <si>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</si>
  <si>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</si>
  <si>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</si>
  <si>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</si>
  <si>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</si>
  <si>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</si>
  <si>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</si>
  <si>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</si>
  <si>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</si>
  <si>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</si>
  <si>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</si>
  <si>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</si>
  <si>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</si>
  <si>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</si>
  <si>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</si>
  <si>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</si>
  <si>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</si>
  <si>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</si>
  <si>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</si>
  <si>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</si>
  <si>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</si>
  <si>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</si>
  <si>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</si>
  <si>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</si>
  <si>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</si>
  <si>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</si>
  <si>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</si>
  <si>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</si>
  <si>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</si>
  <si>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</si>
  <si>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</si>
  <si>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</si>
  <si>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</si>
  <si>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</si>
  <si>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</si>
  <si>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</si>
  <si>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</si>
  <si>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</si>
  <si>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</si>
  <si>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</si>
  <si>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</si>
  <si>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</si>
  <si>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</si>
  <si>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</si>
  <si>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</si>
  <si>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</si>
  <si>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</si>
  <si>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</si>
  <si>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</si>
  <si>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</si>
  <si>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</si>
  <si>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</si>
  <si>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</si>
  <si>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</si>
  <si>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</si>
  <si>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</si>
  <si>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</si>
  <si>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</si>
  <si>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</si>
  <si>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</si>
  <si>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</si>
  <si>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</si>
  <si>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</si>
  <si>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</si>
  <si>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</si>
  <si>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</si>
  <si>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</si>
  <si>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</si>
  <si>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</si>
  <si>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</si>
  <si>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</si>
  <si>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</si>
  <si>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</si>
  <si>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</si>
  <si>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</si>
  <si>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</si>
  <si>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</si>
  <si>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</si>
  <si>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</si>
  <si>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</si>
  <si>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</si>
  <si>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</si>
  <si>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</si>
  <si>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</si>
  <si>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</si>
  <si>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</si>
  <si>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</si>
  <si>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</si>
  <si>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</si>
  <si>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</si>
  <si>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</si>
  <si>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</si>
  <si>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</si>
  <si>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</si>
  <si>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</si>
  <si>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</si>
  <si>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</si>
  <si>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</si>
  <si>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</si>
  <si>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</si>
  <si>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</si>
  <si>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</si>
  <si>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</si>
  <si>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</si>
  <si>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</si>
  <si>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</si>
  <si>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</si>
  <si>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</si>
  <si>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</si>
  <si>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</si>
  <si>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</si>
  <si>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</si>
  <si>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</si>
  <si>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</si>
  <si>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</si>
  <si>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</si>
  <si>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</si>
  <si>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</si>
  <si>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</si>
  <si>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</si>
  <si>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</si>
  <si>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</si>
  <si>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</si>
  <si>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</si>
  <si>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</si>
  <si>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</si>
  <si>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</si>
  <si>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</si>
  <si>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</si>
  <si>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</si>
  <si>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</si>
  <si>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</si>
  <si>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</si>
  <si>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</si>
  <si>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</si>
  <si>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</si>
  <si>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</si>
  <si>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</si>
  <si>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</si>
  <si>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</si>
  <si>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</si>
  <si>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</si>
  <si>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</si>
  <si>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</si>
  <si>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</si>
  <si>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</si>
  <si>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</si>
  <si>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</si>
  <si>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</si>
  <si>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</si>
  <si>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</si>
  <si>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</si>
  <si>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</si>
  <si>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</si>
  <si>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</si>
  <si>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</si>
  <si>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</si>
  <si>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</si>
  <si>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</si>
  <si>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</si>
  <si>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</si>
  <si>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</si>
  <si>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</si>
  <si>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</si>
  <si>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</si>
  <si>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</si>
  <si>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</si>
  <si>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</si>
  <si>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</si>
  <si>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</si>
  <si>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</si>
  <si>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</si>
  <si>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</si>
  <si>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</si>
  <si>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</si>
  <si>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</si>
  <si>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</si>
  <si>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</si>
  <si>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</si>
  <si>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</si>
  <si>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</si>
  <si>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</si>
  <si>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</si>
  <si>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</si>
  <si>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</si>
  <si>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</si>
  <si>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</si>
  <si>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</si>
  <si>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</si>
  <si>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</si>
  <si>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</si>
  <si>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</si>
  <si>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</si>
  <si>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</si>
  <si>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</si>
  <si>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</si>
  <si>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</si>
  <si>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</si>
  <si>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</si>
  <si>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</si>
  <si>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</si>
  <si>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</si>
  <si>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</si>
  <si>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</si>
  <si>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</si>
  <si>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</si>
  <si>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</si>
  <si>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</si>
  <si>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</si>
  <si>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</si>
  <si>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</si>
  <si>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</si>
  <si>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</si>
  <si>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</si>
  <si>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</si>
  <si>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</si>
  <si>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</si>
  <si>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</si>
  <si>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</si>
  <si>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</si>
  <si>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</si>
  <si>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</si>
  <si>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</si>
  <si>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</si>
  <si>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</si>
  <si>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</si>
  <si>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</si>
  <si>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</si>
  <si>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</si>
  <si>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</si>
  <si>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</si>
  <si>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</si>
  <si>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</si>
  <si>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</si>
  <si>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</si>
  <si>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</si>
  <si>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</si>
  <si>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</si>
  <si>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</si>
  <si>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</si>
  <si>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</si>
  <si>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</si>
  <si>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</si>
  <si>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</si>
  <si>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</si>
  <si>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</si>
  <si>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</si>
  <si>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</si>
  <si>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</si>
  <si>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</si>
  <si>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</si>
  <si>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</si>
  <si>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</si>
  <si>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</si>
  <si>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</si>
  <si>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</si>
  <si>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</si>
  <si>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</si>
  <si>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</si>
  <si>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</si>
  <si>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</si>
  <si>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</si>
  <si>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</si>
  <si>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</si>
  <si>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</si>
  <si>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</si>
  <si>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</si>
  <si>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</si>
  <si>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</si>
  <si>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</si>
  <si>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</si>
  <si>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</si>
  <si>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</si>
  <si>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</si>
  <si>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</si>
  <si>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</si>
  <si>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</si>
  <si>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</si>
  <si>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</si>
  <si>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</si>
  <si>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</si>
  <si>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</si>
  <si>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</si>
  <si>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</si>
  <si>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</si>
  <si>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</si>
  <si>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</si>
  <si>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</si>
  <si>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</si>
  <si>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</si>
  <si>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</si>
  <si>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</si>
  <si>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</si>
  <si>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</si>
  <si>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</si>
  <si>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</si>
  <si>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</si>
  <si>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</si>
  <si>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</si>
  <si>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</si>
  <si>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</si>
  <si>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</si>
  <si>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</si>
  <si>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</si>
  <si>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</si>
  <si>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</si>
  <si>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</si>
  <si>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</si>
  <si>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</si>
  <si>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</si>
  <si>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</si>
  <si>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</si>
  <si>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</si>
  <si>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</si>
  <si>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</si>
  <si>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</si>
  <si>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</si>
  <si>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</si>
  <si>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</si>
  <si>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</si>
  <si>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</si>
  <si>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</si>
  <si>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</si>
  <si>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</si>
  <si>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</si>
  <si>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</si>
  <si>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</si>
  <si>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</si>
  <si>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</si>
  <si>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</si>
  <si>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</si>
  <si>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</si>
  <si>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</si>
  <si>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</si>
  <si>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</si>
  <si>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</si>
  <si>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</si>
  <si>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</si>
  <si>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</si>
  <si>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</si>
  <si>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</si>
  <si>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</si>
  <si>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</si>
  <si>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</si>
  <si>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</si>
  <si>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</si>
  <si>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</si>
  <si>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</si>
  <si>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</si>
  <si>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</si>
  <si>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</si>
  <si>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</si>
  <si>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</si>
  <si>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</si>
  <si>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</si>
  <si>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</si>
  <si>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</si>
  <si>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</si>
  <si>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</si>
  <si>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</si>
  <si>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</si>
  <si>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</si>
  <si>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</si>
  <si>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</si>
  <si>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</si>
  <si>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</si>
  <si>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</si>
  <si>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</si>
  <si>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</si>
  <si>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</si>
  <si>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</si>
  <si>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</si>
  <si>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</si>
  <si>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</si>
  <si>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</si>
  <si>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</si>
  <si>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</si>
  <si>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</si>
  <si>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</si>
  <si>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</si>
  <si>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</si>
  <si>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</si>
  <si>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</si>
  <si>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</si>
  <si>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</si>
  <si>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</si>
  <si>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</si>
  <si>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</si>
  <si>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</si>
  <si>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</si>
  <si>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</si>
  <si>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</si>
  <si>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</si>
  <si>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</si>
  <si>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</si>
  <si>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</si>
  <si>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</si>
  <si>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</si>
  <si>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</si>
  <si>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</si>
  <si>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</si>
  <si>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</si>
  <si>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</si>
  <si>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</si>
  <si>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</si>
  <si>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</si>
  <si>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</si>
  <si>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</si>
  <si>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</si>
  <si>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</si>
  <si>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</si>
  <si>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</si>
  <si>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</si>
  <si>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</si>
  <si>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</si>
  <si>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</si>
  <si>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</si>
  <si>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</si>
  <si>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</si>
  <si>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</si>
  <si>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</si>
  <si>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</si>
  <si>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</si>
  <si>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</si>
  <si>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</si>
  <si>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</si>
  <si>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</si>
  <si>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</si>
  <si>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</si>
  <si>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</si>
  <si>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</si>
  <si>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</si>
  <si>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</si>
  <si>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</si>
  <si>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</si>
  <si>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</si>
  <si>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</si>
  <si>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</si>
  <si>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</si>
  <si>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</si>
  <si>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</si>
  <si>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</si>
  <si>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</si>
  <si>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</si>
  <si>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</si>
  <si>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</si>
  <si>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</si>
  <si>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</si>
  <si>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</si>
  <si>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</si>
  <si>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</si>
  <si>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</si>
  <si>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</si>
  <si>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</si>
  <si>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</si>
  <si>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</si>
  <si>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</si>
  <si>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</si>
  <si>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</si>
  <si>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</si>
  <si>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</si>
  <si>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</si>
  <si>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</si>
  <si>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</si>
  <si>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</si>
  <si>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</si>
  <si>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</si>
  <si>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</si>
  <si>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</si>
  <si>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</si>
  <si>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</si>
  <si>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</si>
  <si>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</si>
  <si>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</si>
  <si>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</si>
  <si>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</si>
  <si>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</si>
  <si>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</si>
  <si>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</si>
  <si>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</si>
  <si>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</si>
  <si>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</si>
  <si>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</si>
  <si>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</si>
  <si>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</si>
  <si>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</si>
  <si>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</si>
  <si>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</si>
  <si>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</si>
  <si>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</si>
  <si>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</si>
  <si>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</si>
  <si>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</si>
  <si>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</si>
  <si>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</si>
  <si>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</si>
  <si>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</si>
  <si>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</si>
  <si>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</si>
  <si>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</si>
  <si>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</si>
  <si>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</si>
  <si>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</si>
  <si>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</si>
  <si>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</si>
  <si>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</si>
  <si>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</si>
  <si>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</si>
  <si>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</si>
  <si>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</si>
  <si>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</si>
  <si>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</si>
  <si>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</si>
  <si>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</si>
  <si>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</si>
  <si>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</si>
  <si>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</si>
  <si>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</si>
  <si>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</si>
  <si>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</si>
  <si>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</si>
  <si>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</si>
  <si>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</si>
  <si>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</si>
  <si>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</si>
  <si>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</si>
  <si>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</si>
  <si>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</si>
  <si>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</si>
  <si>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</si>
  <si>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</si>
  <si>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</si>
  <si>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</si>
  <si>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</si>
  <si>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</si>
  <si>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</si>
  <si>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</si>
  <si>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</si>
  <si>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</si>
  <si>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</si>
  <si>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</si>
  <si>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</si>
  <si>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</si>
  <si>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</si>
  <si>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</si>
  <si>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</si>
  <si>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</si>
  <si>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</si>
  <si>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</si>
  <si>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</si>
  <si>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</si>
  <si>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</si>
  <si>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</si>
  <si>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</si>
  <si>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</si>
  <si>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</si>
  <si>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</si>
  <si>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</si>
  <si>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</si>
  <si>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</si>
  <si>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</si>
  <si>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</si>
  <si>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</si>
  <si>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</si>
  <si>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</si>
  <si>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</si>
  <si>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</si>
  <si>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</si>
  <si>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</si>
  <si>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</si>
  <si>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</si>
  <si>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</si>
  <si>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</si>
  <si>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</si>
  <si>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</si>
  <si>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</si>
  <si>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</si>
  <si>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</si>
  <si>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</si>
  <si>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</si>
  <si>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</si>
  <si>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</si>
  <si>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</si>
  <si>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</si>
  <si>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</si>
  <si>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</si>
  <si>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</si>
  <si>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</si>
  <si>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</si>
  <si>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</si>
  <si>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</si>
  <si>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</si>
  <si>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</si>
  <si>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</si>
  <si>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</si>
  <si>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</si>
  <si>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</si>
  <si>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</si>
  <si>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</si>
  <si>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</si>
  <si>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</si>
  <si>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</si>
  <si>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</si>
  <si>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</si>
  <si>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</si>
  <si>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</si>
  <si>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</si>
  <si>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</si>
  <si>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</si>
  <si>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</si>
  <si>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</si>
  <si>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</si>
  <si>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</si>
  <si>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</si>
  <si>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</si>
  <si>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</si>
  <si>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</si>
  <si>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</si>
  <si>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</si>
  <si>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</si>
  <si>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</si>
  <si>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</si>
  <si>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</si>
  <si>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</si>
  <si>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</si>
  <si>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</si>
  <si>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</si>
  <si>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</si>
  <si>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</si>
  <si>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</si>
  <si>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</si>
  <si>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</si>
  <si>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</si>
  <si>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</si>
  <si>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</si>
  <si>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</si>
  <si>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</si>
  <si>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</si>
  <si>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</si>
  <si>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</si>
  <si>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</si>
  <si>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</si>
  <si>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</si>
  <si>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</si>
  <si>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</si>
  <si>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</si>
  <si>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</si>
  <si>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</si>
  <si>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</si>
  <si>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</si>
  <si>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</si>
  <si>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</si>
  <si>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</si>
  <si>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</si>
  <si>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</si>
  <si>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</si>
  <si>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</si>
  <si>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</si>
  <si>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</si>
  <si>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</si>
  <si>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</si>
  <si>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</si>
  <si>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</si>
  <si>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</si>
  <si>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</si>
  <si>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</si>
  <si>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</si>
  <si>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</si>
  <si>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</si>
  <si>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</si>
  <si>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</si>
  <si>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</si>
  <si>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</si>
  <si>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</si>
  <si>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</si>
  <si>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</si>
  <si>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</si>
  <si>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</si>
  <si>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</si>
  <si>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</si>
  <si>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</si>
  <si>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</si>
  <si>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</si>
  <si>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</si>
  <si>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</si>
  <si>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</si>
  <si>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</si>
  <si>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</si>
  <si>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</si>
  <si>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</si>
  <si>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</si>
  <si>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</si>
  <si>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</si>
  <si>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</si>
  <si>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</si>
  <si>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</si>
  <si>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</si>
  <si>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</si>
  <si>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</si>
  <si>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</si>
  <si>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</si>
  <si>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</si>
  <si>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</si>
  <si>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</si>
  <si>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</si>
  <si>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</si>
  <si>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</si>
  <si>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</si>
  <si>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</si>
  <si>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</si>
  <si>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</si>
  <si>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</si>
  <si>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</si>
  <si>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</si>
  <si>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</si>
  <si>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</si>
  <si>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</si>
  <si>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</si>
  <si>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</si>
  <si>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</si>
  <si>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</si>
  <si>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</si>
  <si>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</si>
  <si>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</si>
  <si>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</si>
  <si>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</si>
  <si>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</si>
  <si>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</si>
  <si>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</si>
  <si>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</si>
  <si>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</si>
  <si>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</si>
  <si>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</si>
  <si>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</si>
  <si>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</si>
  <si>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</si>
  <si>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</si>
  <si>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</si>
  <si>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</si>
  <si>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</si>
  <si>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</si>
  <si>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</si>
  <si>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</si>
  <si>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</si>
  <si>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</si>
  <si>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</si>
  <si>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</si>
  <si>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</si>
  <si>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</si>
  <si>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</si>
  <si>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</si>
  <si>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</si>
  <si>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</si>
  <si>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</si>
  <si>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</si>
  <si>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</si>
  <si>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</si>
  <si>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</si>
  <si>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</si>
  <si>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</si>
  <si>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</si>
  <si>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</si>
  <si>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</si>
  <si>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</si>
  <si>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</si>
  <si>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</si>
  <si>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</si>
  <si>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</si>
  <si>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</si>
  <si>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</si>
  <si>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</si>
  <si>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</si>
  <si>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</si>
  <si>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</si>
  <si>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</si>
  <si>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</si>
  <si>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</si>
  <si>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</si>
  <si>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</si>
  <si>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</si>
  <si>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</si>
  <si>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</si>
  <si>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</si>
  <si>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</si>
  <si>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</si>
  <si>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</si>
  <si>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</si>
  <si>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</si>
  <si>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</si>
  <si>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</si>
  <si>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</si>
  <si>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</si>
  <si>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</si>
  <si>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</si>
  <si>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</si>
  <si>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</si>
  <si>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</si>
  <si>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</si>
  <si>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</si>
  <si>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</si>
  <si>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</si>
  <si>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</si>
  <si>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</si>
  <si>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</si>
  <si>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</si>
  <si>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</si>
  <si>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</si>
  <si>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</si>
  <si>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</si>
  <si>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</si>
  <si>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</si>
  <si>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</si>
  <si>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</si>
  <si>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</si>
  <si>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</si>
  <si>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</si>
  <si>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</si>
  <si>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</si>
  <si>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</si>
  <si>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</si>
  <si>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</si>
  <si>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</si>
  <si>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</si>
  <si>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</si>
  <si>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</si>
  <si>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</si>
  <si>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</si>
  <si>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</si>
  <si>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</si>
  <si>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</si>
  <si>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</si>
  <si>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</si>
  <si>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</si>
  <si>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</si>
  <si>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</si>
  <si>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</si>
  <si>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</si>
  <si>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</si>
  <si>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</si>
  <si>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</si>
  <si>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</si>
  <si>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</si>
  <si>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</si>
  <si>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</si>
  <si>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</si>
  <si>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</si>
  <si>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</si>
  <si>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</si>
  <si>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</si>
  <si>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</si>
  <si>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</si>
  <si>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</si>
  <si>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</si>
  <si>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</si>
  <si>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</si>
  <si>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</si>
  <si>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</si>
  <si>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</si>
  <si>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</si>
  <si>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</si>
  <si>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</si>
  <si>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</si>
  <si>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</si>
  <si>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</si>
  <si>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</si>
  <si>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</si>
  <si>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</si>
  <si>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</si>
  <si>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</si>
  <si>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</si>
  <si>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</si>
  <si>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</si>
  <si>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</si>
  <si>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</si>
  <si>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</si>
  <si>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</si>
  <si>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</si>
  <si>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</si>
  <si>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</si>
  <si>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</si>
  <si>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</si>
  <si>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</si>
  <si>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</si>
  <si>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</si>
  <si>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</si>
  <si>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</si>
  <si>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</si>
  <si>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</si>
  <si>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</si>
  <si>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</si>
  <si>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</si>
  <si>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</si>
  <si>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</si>
  <si>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</si>
  <si>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</si>
  <si>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</si>
  <si>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</si>
  <si>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</si>
  <si>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</si>
  <si>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</si>
  <si>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</si>
  <si>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</si>
  <si>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</si>
  <si>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</si>
  <si>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</si>
  <si>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</si>
  <si>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</si>
  <si>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</si>
  <si>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</si>
  <si>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</si>
  <si>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</si>
  <si>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</si>
  <si>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</si>
  <si>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</si>
  <si>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</si>
  <si>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</si>
  <si>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</si>
  <si>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</si>
  <si>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</si>
  <si>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</si>
  <si>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</si>
  <si>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</si>
  <si>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</si>
  <si>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</si>
  <si>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</si>
  <si>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</si>
  <si>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</si>
  <si>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</si>
  <si>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</si>
  <si>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</si>
  <si>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</si>
  <si>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</si>
  <si>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</si>
  <si>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</si>
  <si>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</si>
  <si>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</si>
  <si>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</si>
  <si>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</si>
  <si>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</si>
  <si>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</si>
  <si>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</si>
  <si>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</si>
  <si>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</si>
  <si>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</si>
  <si>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</si>
  <si>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</si>
  <si>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</si>
  <si>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</si>
  <si>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</si>
  <si>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</si>
  <si>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</si>
  <si>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</si>
  <si>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</si>
  <si>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</si>
  <si>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</si>
  <si>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</si>
  <si>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</si>
  <si>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</si>
  <si>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</si>
  <si>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</si>
  <si>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</si>
  <si>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</si>
  <si>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</si>
  <si>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</si>
  <si>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</si>
  <si>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</si>
  <si>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</si>
  <si>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</si>
  <si>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</si>
  <si>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</si>
  <si>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</si>
  <si>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</si>
  <si>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</si>
  <si>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</si>
  <si>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</si>
  <si>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</si>
  <si>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</si>
  <si>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</si>
  <si>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</si>
  <si>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</si>
  <si>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</si>
  <si>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</si>
  <si>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</si>
  <si>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</si>
  <si>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</si>
  <si>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</si>
  <si>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</si>
  <si>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</si>
  <si>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</si>
  <si>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</si>
  <si>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</si>
  <si>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</si>
  <si>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</si>
  <si>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</si>
  <si>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</si>
  <si>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</si>
  <si>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</si>
  <si>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</si>
  <si>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</si>
  <si>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</si>
  <si>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</si>
  <si>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</si>
  <si>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</si>
  <si>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</si>
  <si>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</si>
  <si>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</si>
  <si>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</si>
  <si>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</si>
  <si>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</si>
  <si>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</si>
  <si>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</si>
  <si>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</si>
  <si>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</si>
  <si>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</si>
  <si>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</si>
  <si>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</si>
  <si>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</si>
  <si>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</si>
  <si>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</si>
  <si>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</si>
  <si>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</si>
  <si>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</si>
  <si>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</si>
  <si>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</si>
  <si>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</si>
  <si>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</si>
  <si>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</si>
  <si>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</si>
  <si>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</si>
  <si>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</si>
  <si>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</si>
  <si>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</si>
  <si>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</si>
  <si>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</si>
  <si>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</si>
  <si>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</si>
  <si>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</si>
  <si>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</si>
  <si>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</si>
  <si>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</si>
  <si>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</si>
  <si>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</si>
  <si>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</si>
  <si>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</si>
  <si>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</si>
  <si>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</si>
  <si>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</si>
  <si>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</si>
  <si>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</si>
  <si>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</si>
  <si>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</si>
  <si>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</si>
  <si>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</si>
  <si>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</si>
  <si>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</si>
  <si>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</si>
  <si>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</si>
  <si>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</si>
  <si>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</si>
  <si>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</si>
  <si>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</si>
  <si>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</si>
  <si>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</si>
  <si>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</si>
  <si>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</si>
  <si>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</si>
  <si>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</si>
  <si>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</si>
  <si>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</si>
  <si>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</si>
  <si>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</si>
  <si>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</si>
  <si>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</si>
  <si>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</si>
  <si>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</si>
  <si>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</si>
  <si>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</si>
  <si>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</si>
  <si>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</si>
  <si>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</si>
  <si>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</si>
  <si>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</si>
  <si>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</si>
  <si>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</si>
  <si>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</si>
  <si>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</si>
  <si>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</si>
  <si>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</si>
  <si>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</si>
  <si>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</si>
  <si>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</si>
  <si>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</si>
  <si>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</si>
  <si>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</si>
  <si>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</si>
  <si>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</si>
  <si>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</si>
  <si>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</si>
  <si>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</si>
  <si>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</si>
  <si>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</si>
  <si>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</si>
  <si>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</si>
  <si>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</si>
  <si>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</si>
  <si>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</si>
  <si>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</si>
  <si>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</si>
  <si>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</si>
  <si>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</si>
  <si>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</si>
  <si>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</si>
  <si>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</si>
  <si>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</si>
  <si>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</si>
  <si>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</si>
  <si>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</si>
  <si>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</si>
  <si>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</si>
  <si>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</si>
  <si>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</si>
  <si>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</si>
  <si>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</si>
  <si>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</si>
  <si>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</si>
  <si>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</si>
  <si>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</si>
  <si>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</si>
  <si>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</si>
  <si>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</si>
  <si>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</si>
  <si>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</si>
  <si>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</si>
  <si>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</si>
  <si>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</si>
  <si>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</si>
  <si>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</si>
  <si>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</si>
  <si>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</si>
  <si>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</si>
  <si>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</si>
  <si>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</si>
  <si>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</si>
  <si>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</si>
  <si>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</si>
  <si>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</si>
  <si>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</si>
  <si>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</si>
  <si>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</si>
  <si>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</si>
  <si>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</si>
  <si>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</si>
  <si>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</si>
  <si>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</si>
  <si>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</si>
  <si>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</si>
  <si>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</si>
  <si>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</si>
  <si>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</si>
  <si>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</si>
  <si>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</si>
  <si>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</si>
  <si>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</si>
  <si>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</si>
  <si>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</si>
  <si>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</si>
  <si>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</si>
  <si>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</si>
  <si>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</si>
  <si>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</si>
  <si>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</si>
  <si>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</si>
  <si>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</si>
  <si>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</si>
  <si>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</si>
  <si>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</si>
  <si>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</si>
  <si>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</si>
  <si>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</si>
  <si>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</si>
  <si>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</si>
  <si>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</si>
  <si>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</si>
  <si>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</si>
  <si>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</si>
  <si>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</si>
  <si>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</si>
  <si>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</si>
  <si>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</si>
  <si>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</si>
  <si>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</si>
  <si>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</si>
  <si>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</si>
  <si>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</si>
  <si>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</si>
  <si>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</si>
  <si>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</si>
  <si>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</si>
  <si>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</si>
  <si>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</si>
  <si>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</si>
  <si>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</si>
  <si>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</si>
  <si>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</si>
  <si>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</si>
  <si>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</si>
  <si>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</si>
  <si>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</si>
  <si>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</si>
  <si>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</si>
  <si>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</si>
  <si>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</si>
  <si>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</si>
  <si>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</si>
  <si>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</si>
  <si>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</si>
  <si>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</si>
  <si>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</si>
  <si>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</si>
  <si>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</si>
  <si>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</si>
  <si>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</si>
  <si>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</si>
  <si>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</si>
  <si>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</si>
  <si>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</si>
  <si>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</si>
  <si>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</si>
  <si>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</si>
  <si>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</si>
  <si>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</si>
  <si>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</si>
  <si>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</si>
  <si>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</si>
  <si>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</si>
  <si>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</si>
  <si>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</si>
  <si>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</si>
  <si>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</si>
  <si>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</si>
  <si>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</si>
  <si>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</si>
  <si>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</si>
  <si>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</si>
  <si>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</si>
  <si>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</si>
  <si>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</si>
  <si>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</si>
  <si>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</si>
  <si>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</si>
  <si>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</si>
  <si>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</si>
  <si>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</si>
  <si>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</si>
  <si>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</si>
  <si>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</si>
  <si>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</si>
  <si>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</si>
  <si>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</si>
  <si>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</si>
  <si>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</si>
  <si>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</si>
  <si>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</si>
  <si>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</si>
  <si>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</si>
  <si>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</si>
  <si>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</si>
  <si>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</si>
  <si>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</si>
  <si>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</si>
  <si>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</si>
  <si>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</si>
  <si>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</si>
  <si>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</si>
  <si>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</si>
  <si>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</si>
  <si>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</si>
  <si>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</si>
  <si>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</si>
  <si>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</si>
  <si>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</si>
  <si>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</si>
  <si>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</si>
  <si>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</si>
  <si>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</si>
  <si>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</si>
  <si>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</si>
  <si>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</si>
  <si>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</si>
  <si>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</si>
  <si>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</si>
  <si>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</si>
  <si>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</si>
  <si>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</si>
  <si>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</si>
  <si>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</si>
  <si>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</si>
  <si>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</si>
  <si>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</si>
  <si>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</si>
  <si>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</si>
  <si>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</si>
  <si>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</si>
  <si>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</si>
  <si>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</si>
  <si>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</si>
  <si>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</si>
  <si>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</si>
  <si>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</si>
  <si>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</si>
  <si>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</si>
  <si>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</si>
  <si>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</si>
  <si>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</si>
  <si>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</si>
  <si>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</si>
  <si>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</si>
  <si>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</si>
  <si>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</si>
  <si>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</si>
  <si>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</si>
  <si>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</si>
  <si>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</si>
  <si>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</si>
  <si>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</si>
  <si>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</si>
  <si>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</si>
  <si>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</si>
  <si>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</si>
  <si>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</si>
  <si>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</si>
  <si>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</si>
  <si>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</si>
  <si>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</si>
  <si>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</si>
  <si>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</si>
  <si>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</si>
  <si>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</si>
  <si>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</si>
  <si>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</si>
  <si>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</si>
  <si>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</si>
  <si>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</si>
  <si>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</si>
  <si>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</si>
  <si>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</si>
  <si>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</si>
  <si>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</si>
  <si>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</si>
  <si>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</si>
  <si>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</si>
  <si>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</si>
  <si>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</si>
  <si>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</si>
  <si>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</si>
  <si>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</si>
  <si>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</si>
  <si>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</si>
  <si>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</si>
  <si>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</si>
  <si>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</si>
  <si>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</si>
  <si>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</si>
  <si>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</si>
  <si>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</si>
  <si>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</si>
  <si>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</si>
  <si>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</si>
  <si>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</si>
  <si>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</si>
  <si>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</si>
  <si>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</si>
  <si>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</si>
  <si>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</si>
  <si>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</si>
  <si>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</si>
  <si>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</si>
  <si>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</si>
  <si>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</si>
  <si>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</si>
  <si>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</si>
  <si>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</si>
  <si>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</si>
  <si>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</si>
  <si>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</si>
  <si>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</si>
  <si>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</si>
  <si>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</si>
  <si>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</si>
  <si>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</si>
  <si>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</si>
  <si>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</si>
  <si>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</si>
  <si>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</si>
  <si>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</si>
  <si>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</si>
  <si>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</si>
  <si>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</si>
  <si>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</si>
  <si>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</si>
  <si>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</si>
  <si>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</si>
  <si>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</si>
  <si>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</si>
  <si>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</si>
  <si>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</si>
  <si>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</si>
  <si>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</si>
  <si>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</si>
  <si>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</si>
  <si>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</si>
  <si>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</si>
  <si>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</si>
  <si>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</si>
  <si>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</si>
  <si>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</si>
  <si>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</si>
  <si>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</si>
  <si>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</si>
  <si>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</si>
  <si>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</si>
  <si>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</si>
  <si>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</si>
  <si>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</si>
  <si>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</si>
  <si>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</si>
  <si>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</si>
  <si>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</si>
  <si>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</si>
  <si>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</si>
  <si>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</si>
  <si>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</si>
  <si>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</si>
  <si>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</si>
  <si>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</si>
  <si>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</si>
  <si>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</si>
  <si>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</si>
  <si>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</si>
  <si>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</si>
  <si>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</si>
  <si>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</si>
  <si>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</si>
  <si>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</si>
  <si>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</si>
  <si>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</si>
  <si>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</si>
  <si>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</si>
  <si>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</si>
  <si>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</si>
  <si>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</si>
  <si>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</si>
  <si>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</si>
  <si>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</si>
  <si>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</si>
  <si>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</si>
  <si>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</si>
  <si>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</si>
  <si>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</si>
  <si>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</si>
  <si>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</si>
  <si>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</si>
  <si>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</si>
  <si>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</si>
  <si>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</si>
  <si>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</si>
  <si>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</si>
  <si>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</si>
  <si>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</si>
  <si>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</si>
  <si>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</si>
  <si>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</si>
  <si>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</si>
  <si>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</si>
  <si>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</si>
  <si>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</si>
  <si>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</si>
  <si>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</si>
  <si>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</si>
  <si>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</si>
  <si>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</si>
  <si>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</si>
  <si>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</si>
  <si>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</si>
  <si>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</si>
  <si>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</si>
  <si>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</si>
  <si>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</si>
  <si>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</si>
  <si>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</si>
  <si>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</si>
  <si>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</si>
  <si>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</si>
  <si>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</si>
  <si>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</si>
  <si>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</si>
  <si>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</si>
  <si>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</si>
  <si>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</si>
  <si>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</si>
  <si>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</si>
  <si>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</si>
  <si>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</si>
  <si>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</si>
  <si>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</si>
  <si>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</si>
  <si>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</si>
  <si>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</si>
  <si>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</si>
  <si>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</si>
  <si>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</si>
  <si>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</si>
  <si>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</si>
  <si>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</si>
  <si>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</si>
  <si>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</si>
  <si>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</si>
  <si>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</si>
  <si>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</si>
  <si>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</si>
  <si>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</si>
  <si>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</si>
  <si>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</si>
  <si>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</si>
  <si>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</si>
  <si>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</si>
  <si>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</si>
  <si>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</si>
  <si>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</si>
  <si>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</si>
  <si>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</si>
  <si>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</si>
  <si>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</si>
  <si>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</si>
  <si>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</si>
  <si>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</si>
  <si>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</si>
  <si>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</si>
  <si>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</si>
  <si>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</si>
  <si>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</si>
  <si>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</si>
  <si>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</si>
  <si>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</si>
  <si>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</si>
  <si>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</si>
  <si>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</si>
  <si>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</si>
  <si>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</si>
  <si>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</si>
  <si>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</si>
  <si>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</si>
  <si>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</si>
  <si>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</si>
  <si>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</si>
  <si>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</si>
  <si>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</si>
  <si>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</si>
  <si>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</si>
  <si>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</si>
  <si>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</si>
  <si>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</si>
  <si>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</si>
  <si>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</si>
  <si>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</si>
  <si>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</si>
  <si>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</si>
  <si>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</si>
  <si>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</si>
  <si>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</si>
  <si>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</si>
  <si>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</si>
  <si>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</si>
  <si>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</si>
  <si>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</si>
  <si>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</si>
  <si>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</si>
  <si>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</si>
  <si>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</si>
  <si>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</si>
  <si>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</si>
  <si>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</si>
  <si>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</si>
  <si>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</si>
  <si>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</si>
  <si>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</si>
  <si>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</si>
  <si>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</si>
  <si>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</si>
  <si>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</si>
  <si>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</si>
  <si>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</si>
  <si>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</si>
  <si>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</si>
  <si>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</si>
  <si>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</si>
  <si>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</si>
  <si>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</si>
  <si>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</si>
  <si>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</si>
  <si>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</si>
  <si>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</si>
  <si>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</si>
  <si>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</si>
  <si>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</si>
  <si>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</si>
  <si>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</si>
  <si>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</si>
  <si>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</si>
  <si>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</si>
  <si>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</si>
  <si>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</si>
  <si>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</si>
  <si>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</si>
  <si>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</si>
  <si>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</si>
  <si>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</si>
  <si>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</si>
  <si>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</si>
  <si>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</si>
  <si>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</si>
  <si>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</si>
  <si>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</si>
  <si>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</si>
  <si>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</si>
  <si>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</si>
  <si>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</si>
  <si>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</si>
  <si>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</si>
  <si>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</si>
  <si>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</si>
  <si>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</si>
  <si>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</si>
  <si>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</si>
  <si>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</si>
  <si>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</si>
  <si>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</si>
  <si>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</si>
  <si>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</si>
  <si>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</si>
  <si>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</si>
  <si>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</si>
  <si>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</si>
  <si>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</si>
  <si>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</si>
  <si>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</si>
  <si>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</si>
  <si>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</si>
  <si>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</si>
  <si>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</si>
  <si>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</si>
  <si>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</si>
  <si>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</si>
  <si>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</si>
  <si>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</si>
  <si>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</si>
  <si>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</si>
  <si>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</si>
  <si>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</si>
  <si>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</si>
  <si>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</si>
  <si>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</si>
  <si>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</si>
  <si>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</si>
  <si>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</si>
  <si>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</si>
  <si>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</si>
  <si>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</si>
  <si>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</si>
  <si>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</si>
  <si>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</si>
  <si>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</si>
  <si>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</si>
  <si>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</si>
  <si>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</si>
  <si>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</si>
  <si>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</si>
  <si>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</si>
  <si>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</si>
  <si>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</si>
  <si>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</si>
  <si>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</si>
  <si>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</si>
  <si>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</si>
  <si>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</si>
  <si>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</si>
  <si>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</si>
  <si>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</si>
  <si>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</si>
  <si>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</si>
  <si>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</si>
  <si>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</si>
  <si>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</si>
  <si>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</si>
  <si>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</si>
  <si>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</si>
  <si>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</si>
  <si>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</si>
  <si>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</si>
  <si>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</si>
  <si>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</si>
  <si>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</si>
  <si>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</si>
  <si>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</si>
  <si>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</si>
  <si>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</si>
  <si>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</si>
  <si>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</si>
  <si>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</si>
  <si>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</si>
  <si>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</si>
  <si>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</si>
  <si>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</si>
  <si>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</si>
  <si>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</si>
  <si>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</si>
  <si>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</si>
  <si>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</si>
  <si>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</si>
  <si>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</si>
  <si>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</si>
  <si>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</si>
  <si>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</si>
  <si>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</si>
  <si>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</si>
  <si>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</si>
  <si>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</si>
  <si>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</si>
  <si>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</si>
  <si>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</si>
  <si>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</si>
  <si>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</si>
  <si>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</si>
  <si>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</si>
  <si>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</si>
  <si>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</si>
  <si>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</si>
  <si>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</si>
  <si>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</si>
  <si>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</si>
  <si>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</si>
  <si>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</si>
  <si>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</si>
  <si>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</si>
  <si>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</si>
  <si>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</si>
  <si>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</si>
  <si>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</si>
  <si>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</si>
  <si>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</si>
  <si>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</si>
  <si>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</si>
  <si>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</si>
  <si>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</si>
  <si>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</si>
  <si>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</si>
  <si>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</si>
  <si>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</si>
  <si>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</si>
  <si>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</si>
  <si>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</si>
  <si>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</si>
  <si>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</si>
  <si>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</si>
  <si>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</si>
  <si>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</si>
  <si>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</si>
  <si>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</si>
  <si>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</si>
  <si>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</si>
  <si>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</si>
  <si>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</si>
  <si>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</si>
  <si>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</si>
  <si>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</si>
  <si>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</si>
  <si>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</si>
  <si>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</si>
  <si>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</si>
  <si>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</si>
  <si>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</si>
  <si>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</si>
  <si>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</si>
  <si>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</si>
  <si>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</si>
  <si>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</si>
  <si>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</si>
  <si>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</si>
  <si>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</si>
  <si>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</si>
  <si>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</si>
  <si>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</si>
  <si>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</si>
  <si>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</si>
  <si>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</si>
  <si>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</si>
  <si>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</si>
  <si>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</si>
  <si>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</si>
  <si>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</si>
  <si>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</si>
  <si>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</si>
  <si>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</si>
  <si>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</si>
  <si>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</si>
  <si>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</si>
  <si>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</si>
  <si>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</si>
  <si>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</si>
  <si>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</si>
  <si>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</si>
  <si>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</si>
  <si>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</si>
  <si>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</si>
  <si>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</si>
  <si>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</si>
  <si>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</si>
  <si>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</si>
  <si>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</si>
  <si>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</si>
  <si>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</si>
  <si>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</si>
  <si>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</si>
  <si>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</si>
  <si>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</si>
  <si>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</si>
  <si>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</si>
  <si>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</si>
  <si>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</si>
  <si>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</si>
  <si>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</si>
  <si>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</si>
  <si>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</si>
  <si>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</si>
  <si>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</si>
  <si>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</si>
  <si>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</si>
  <si>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</si>
  <si>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</si>
  <si>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</si>
  <si>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</si>
  <si>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</si>
  <si>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</si>
  <si>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</si>
  <si>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</si>
  <si>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</si>
  <si>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</si>
  <si>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</si>
  <si>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</si>
  <si>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</si>
  <si>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</si>
  <si>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</si>
  <si>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</si>
  <si>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</si>
  <si>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</si>
  <si>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</si>
  <si>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</si>
  <si>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</si>
  <si>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</si>
  <si>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</si>
  <si>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</si>
  <si>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</si>
  <si>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</si>
  <si>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</si>
  <si>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</si>
  <si>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</si>
  <si>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</si>
  <si>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</si>
  <si>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</si>
  <si>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</si>
  <si>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</si>
  <si>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</si>
  <si>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</si>
  <si>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</si>
  <si>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</si>
  <si>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</si>
  <si>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</si>
  <si>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</si>
  <si>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</si>
  <si>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</si>
  <si>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</si>
  <si>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</si>
  <si>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</si>
  <si>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</si>
  <si>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</si>
  <si>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</si>
  <si>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</si>
  <si>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</si>
  <si>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</si>
  <si>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</si>
  <si>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</si>
  <si>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</si>
  <si>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</si>
  <si>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</si>
  <si>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</si>
  <si>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</si>
  <si>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</si>
  <si>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</si>
  <si>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</si>
  <si>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</si>
  <si>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</si>
  <si>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</si>
  <si>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</si>
  <si>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</si>
  <si>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</si>
  <si>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</si>
  <si>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</si>
  <si>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</si>
  <si>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</si>
  <si>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</si>
  <si>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</si>
  <si>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</si>
  <si>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</si>
  <si>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</si>
  <si>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</si>
  <si>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</si>
  <si>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</si>
  <si>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</si>
  <si>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</si>
  <si>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</si>
  <si>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</si>
  <si>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</si>
  <si>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</si>
  <si>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</si>
  <si>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</si>
  <si>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</si>
  <si>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</si>
  <si>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</si>
  <si>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</si>
  <si>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</si>
  <si>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</si>
  <si>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</si>
  <si>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</si>
  <si>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</si>
  <si>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</si>
  <si>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</si>
  <si>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</si>
  <si>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</si>
  <si>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</si>
  <si>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</si>
  <si>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</si>
  <si>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</si>
  <si>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</si>
  <si>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</si>
  <si>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</si>
  <si>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</si>
  <si>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</si>
  <si>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</si>
  <si>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</si>
  <si>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</si>
  <si>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</si>
  <si>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</si>
  <si>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</si>
  <si>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</si>
  <si>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</si>
  <si>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</si>
  <si>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</si>
  <si>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</si>
  <si>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</si>
  <si>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</si>
  <si>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</si>
  <si>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</si>
  <si>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</si>
  <si>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</si>
  <si>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</si>
  <si>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</si>
  <si>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</si>
  <si>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</si>
  <si>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</si>
  <si>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</si>
  <si>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</si>
  <si>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</si>
  <si>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</si>
  <si>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</si>
  <si>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</si>
  <si>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</si>
  <si>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</si>
  <si>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</si>
  <si>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</si>
  <si>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</si>
  <si>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</si>
  <si>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</si>
  <si>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</si>
  <si>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</si>
  <si>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</si>
  <si>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</si>
  <si>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</si>
  <si>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</si>
  <si>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</si>
  <si>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</si>
  <si>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</si>
  <si>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</si>
  <si>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</si>
  <si>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</si>
  <si>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</si>
  <si>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</si>
  <si>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</si>
  <si>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</si>
  <si>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</si>
  <si>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</si>
  <si>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</si>
  <si>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</si>
  <si>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</si>
  <si>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</si>
  <si>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</si>
  <si>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</si>
  <si>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</si>
  <si>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</si>
  <si>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</si>
  <si>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</si>
  <si>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</si>
  <si>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</si>
  <si>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</si>
  <si>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</si>
  <si>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</si>
  <si>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</si>
  <si>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</si>
  <si>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</si>
  <si>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</si>
  <si>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</si>
  <si>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</si>
  <si>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</si>
  <si>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</si>
  <si>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</si>
  <si>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</si>
  <si>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</si>
  <si>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</si>
  <si>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</si>
  <si>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</si>
  <si>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</si>
  <si>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</si>
  <si>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</si>
  <si>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</si>
  <si>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</si>
  <si>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</si>
  <si>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</si>
  <si>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</si>
  <si>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</si>
  <si>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</si>
  <si>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</si>
  <si>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</si>
  <si>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</si>
  <si>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</si>
  <si>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</si>
  <si>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</si>
  <si>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</si>
  <si>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</si>
  <si>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</si>
  <si>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</si>
  <si>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</si>
  <si>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</si>
  <si>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</si>
  <si>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</si>
  <si>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</si>
  <si>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</si>
  <si>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</si>
  <si>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</si>
  <si>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</si>
  <si>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</si>
  <si>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</si>
  <si>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</si>
  <si>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</si>
  <si>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</si>
  <si>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</si>
  <si>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</si>
  <si>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</si>
  <si>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</si>
  <si>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</si>
  <si>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</si>
  <si>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</si>
  <si>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</si>
  <si>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</si>
  <si>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</si>
  <si>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</si>
  <si>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</si>
  <si>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</si>
  <si>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</si>
  <si>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</si>
  <si>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</si>
  <si>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</si>
  <si>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</si>
  <si>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</si>
  <si>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</si>
  <si>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</si>
  <si>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</si>
  <si>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</si>
  <si>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</si>
  <si>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</si>
  <si>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</si>
  <si>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</si>
  <si>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</si>
  <si>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</si>
  <si>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</si>
  <si>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</si>
  <si>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</si>
  <si>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</si>
  <si>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</si>
  <si>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</si>
  <si>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</si>
  <si>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</si>
  <si>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</si>
  <si>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</si>
  <si>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</si>
  <si>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</si>
  <si>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</si>
  <si>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</si>
  <si>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</si>
  <si>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</si>
  <si>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</si>
  <si>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</si>
  <si>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</si>
  <si>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</si>
  <si>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</si>
  <si>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</si>
  <si>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</si>
  <si>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</si>
  <si>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</si>
  <si>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</si>
  <si>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</si>
  <si>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</si>
  <si>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</si>
  <si>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</si>
  <si>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</si>
  <si>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</si>
  <si>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</si>
  <si>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</si>
  <si>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</si>
  <si>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</si>
  <si>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</si>
  <si>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</si>
  <si>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</si>
  <si>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</si>
  <si>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</si>
  <si>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</si>
  <si>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</si>
  <si>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</si>
  <si>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</si>
  <si>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</si>
  <si>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</si>
  <si>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</si>
  <si>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</si>
  <si>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</si>
  <si>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</si>
  <si>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</si>
  <si>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</si>
  <si>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</si>
  <si>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</si>
  <si>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</si>
  <si>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</si>
  <si>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</si>
  <si>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</si>
  <si>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</si>
  <si>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</si>
  <si>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</si>
  <si>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</si>
  <si>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</si>
  <si>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</si>
  <si>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</si>
  <si>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</si>
  <si>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</si>
  <si>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</si>
  <si>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</si>
  <si>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</si>
  <si>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</si>
  <si>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</si>
  <si>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</si>
  <si>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</si>
  <si>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</si>
  <si>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</si>
  <si>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</si>
  <si>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</si>
  <si>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</si>
  <si>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</si>
  <si>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</si>
  <si>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</si>
  <si>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</si>
  <si>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</si>
  <si>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</si>
  <si>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</si>
  <si>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</si>
  <si>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</si>
  <si>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</si>
  <si>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</si>
  <si>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</si>
  <si>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</si>
  <si>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</si>
  <si>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</si>
  <si>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</si>
  <si>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</si>
  <si>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</si>
  <si>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</si>
  <si>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</si>
  <si>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</si>
  <si>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</si>
  <si>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</si>
  <si>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</si>
  <si>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</si>
  <si>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</si>
  <si>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</si>
  <si>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</si>
  <si>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</si>
  <si>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</si>
  <si>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</si>
  <si>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</si>
  <si>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</si>
  <si>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</si>
  <si>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</si>
  <si>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</si>
  <si>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</si>
  <si>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</si>
  <si>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</si>
  <si>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</si>
  <si>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</si>
  <si>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</si>
  <si>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</si>
  <si>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</si>
  <si>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</si>
  <si>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</si>
  <si>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</si>
  <si>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</si>
  <si>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</si>
  <si>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</si>
  <si>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</si>
  <si>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</si>
  <si>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</si>
  <si>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</si>
  <si>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</si>
  <si>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</si>
  <si>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</si>
  <si>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</si>
  <si>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</si>
  <si>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</si>
  <si>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</si>
  <si>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</si>
  <si>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</si>
  <si>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</si>
  <si>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</si>
  <si>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</si>
  <si>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</si>
  <si>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</si>
  <si>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</si>
  <si>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</si>
  <si>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</si>
  <si>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</si>
  <si>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</si>
  <si>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</si>
  <si>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</si>
  <si>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</si>
  <si>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</si>
  <si>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</si>
  <si>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</si>
  <si>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</si>
  <si>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</si>
  <si>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</si>
  <si>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</si>
  <si>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</si>
  <si>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</si>
  <si>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</si>
  <si>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</si>
  <si>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</si>
  <si>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</si>
  <si>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</si>
  <si>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</si>
  <si>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</si>
  <si>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</si>
  <si>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</si>
  <si>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</si>
  <si>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</si>
  <si>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</si>
  <si>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</si>
  <si>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</si>
  <si>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</si>
  <si>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</si>
  <si>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</si>
  <si>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</si>
  <si>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</si>
  <si>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</si>
  <si>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</si>
  <si>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</si>
  <si>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</si>
  <si>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</si>
  <si>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</si>
  <si>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</si>
  <si>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</si>
  <si>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</si>
  <si>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</si>
  <si>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</si>
  <si>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</si>
  <si>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</si>
  <si>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</si>
  <si>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</si>
  <si>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</si>
  <si>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</si>
  <si>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</si>
  <si>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</si>
  <si>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</si>
  <si>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</si>
  <si>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</si>
  <si>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</si>
  <si>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</si>
  <si>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</si>
  <si>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</si>
  <si>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</si>
  <si>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</si>
  <si>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</si>
  <si>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</si>
  <si>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</si>
  <si>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</si>
  <si>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</si>
  <si>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</si>
  <si>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</si>
  <si>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</si>
  <si>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</si>
  <si>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</si>
  <si>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</si>
  <si>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</si>
  <si>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</si>
  <si>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</si>
  <si>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</si>
  <si>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</si>
  <si>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</si>
  <si>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</si>
  <si>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</si>
  <si>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</si>
  <si>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</si>
  <si>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</si>
  <si>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</si>
  <si>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</si>
  <si>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</si>
  <si>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</si>
  <si>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</si>
  <si>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</si>
  <si>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</si>
  <si>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</si>
  <si>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</si>
  <si>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</si>
  <si>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</si>
  <si>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</si>
  <si>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</si>
  <si>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</si>
  <si>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</si>
  <si>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</si>
  <si>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</si>
  <si>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</si>
  <si>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</si>
  <si>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</si>
  <si>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</si>
  <si>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</si>
  <si>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</si>
  <si>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</si>
  <si>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</si>
  <si>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</si>
  <si>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</si>
  <si>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</si>
  <si>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</si>
  <si>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</si>
  <si>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</si>
  <si>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</si>
  <si>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</si>
  <si>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</si>
  <si>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</si>
  <si>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</si>
  <si>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</si>
  <si>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</si>
  <si>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</si>
  <si>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</si>
  <si>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</si>
  <si>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</si>
  <si>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</si>
  <si>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</si>
  <si>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</si>
  <si>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</si>
  <si>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</si>
  <si>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</si>
  <si>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</si>
  <si>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</si>
  <si>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</si>
  <si>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</si>
  <si>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</si>
  <si>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</si>
  <si>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</si>
  <si>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</si>
  <si>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</si>
  <si>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</si>
  <si>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</si>
  <si>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</si>
  <si>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</si>
  <si>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</si>
  <si>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</si>
  <si>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</si>
  <si>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</si>
  <si>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</si>
  <si>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</si>
  <si>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</si>
  <si>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</si>
  <si>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</si>
  <si>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</si>
  <si>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</si>
  <si>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</si>
  <si>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</si>
  <si>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</si>
  <si>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</si>
  <si>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</si>
  <si>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</si>
  <si>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</si>
  <si>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</si>
  <si>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</si>
  <si>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</si>
  <si>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</si>
  <si>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</si>
  <si>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</si>
  <si>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</si>
  <si>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</si>
  <si>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</si>
  <si>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</si>
  <si>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</si>
  <si>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</si>
  <si>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</si>
  <si>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</si>
  <si>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</si>
  <si>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</si>
  <si>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</si>
  <si>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</si>
  <si>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</si>
  <si>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</si>
  <si>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</si>
  <si>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</si>
  <si>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</si>
  <si>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</si>
  <si>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</si>
  <si>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</si>
  <si>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</si>
  <si>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</si>
  <si>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</si>
  <si>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</si>
  <si>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</si>
  <si>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</si>
  <si>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</si>
  <si>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</si>
  <si>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</si>
  <si>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</si>
  <si>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</si>
  <si>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</si>
  <si>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</si>
  <si>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</si>
  <si>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</si>
  <si>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</si>
  <si>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</si>
  <si>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</si>
  <si>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</si>
  <si>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</si>
  <si>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</si>
  <si>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</si>
  <si>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</si>
  <si>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</si>
  <si>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</si>
  <si>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</si>
  <si>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</si>
  <si>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</si>
  <si>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</si>
  <si>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</si>
  <si>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</si>
  <si>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</si>
  <si>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</si>
  <si>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</si>
  <si>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</si>
  <si>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</si>
  <si>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</si>
  <si>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</si>
  <si>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</si>
  <si>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</si>
  <si>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</si>
  <si>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</si>
  <si>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</si>
  <si>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</si>
  <si>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</si>
  <si>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</si>
  <si>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</si>
  <si>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</si>
  <si>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</si>
  <si>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</si>
  <si>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</si>
  <si>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</si>
  <si>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</si>
  <si>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</si>
  <si>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</si>
  <si>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</si>
  <si>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</si>
  <si>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</si>
  <si>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</si>
  <si>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</si>
  <si>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</si>
  <si>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</si>
  <si>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</si>
  <si>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</si>
  <si>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</si>
  <si>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</si>
  <si>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</si>
  <si>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</si>
  <si>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</si>
  <si>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</si>
  <si>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</si>
  <si>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</si>
  <si>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</si>
  <si>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</si>
  <si>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</si>
  <si>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</si>
  <si>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</si>
  <si>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</si>
  <si>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</si>
  <si>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</si>
  <si>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</si>
  <si>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</si>
  <si>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</si>
  <si>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</si>
  <si>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</si>
  <si>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</si>
  <si>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</si>
  <si>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</si>
  <si>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</si>
  <si>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</si>
  <si>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</si>
  <si>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</si>
  <si>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</si>
  <si>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</si>
  <si>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</si>
  <si>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</si>
  <si>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</si>
  <si>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</si>
  <si>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</si>
  <si>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</si>
  <si>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</si>
  <si>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</si>
  <si>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</si>
  <si>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</si>
  <si>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</si>
  <si>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</si>
  <si>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</si>
  <si>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</si>
  <si>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</si>
  <si>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</si>
  <si>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</si>
  <si>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</si>
  <si>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</si>
  <si>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</si>
  <si>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</si>
  <si>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</si>
  <si>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</si>
  <si>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</si>
  <si>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</si>
  <si>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</si>
  <si>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</si>
  <si>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</si>
  <si>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</si>
  <si>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</si>
  <si>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</si>
  <si>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</si>
  <si>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</si>
  <si>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</si>
  <si>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</si>
  <si>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</si>
  <si>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</si>
  <si>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</si>
  <si>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</si>
  <si>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</si>
  <si>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</si>
  <si>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</si>
  <si>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</si>
  <si>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</si>
  <si>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</si>
  <si>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</si>
  <si>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</si>
  <si>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</si>
  <si>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</si>
  <si>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</si>
  <si>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</si>
  <si>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</si>
  <si>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</si>
  <si>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</si>
  <si>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</si>
  <si>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</si>
  <si>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</si>
  <si>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</si>
  <si>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</si>
  <si>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</si>
  <si>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</si>
  <si>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</si>
  <si>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</si>
  <si>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</si>
  <si>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</si>
  <si>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</si>
  <si>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</si>
  <si>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</si>
  <si>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</si>
  <si>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</si>
  <si>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</si>
  <si>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</si>
  <si>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</si>
  <si>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</si>
  <si>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</si>
  <si>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</si>
  <si>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</si>
  <si>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</si>
  <si>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</si>
  <si>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</si>
  <si>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</si>
  <si>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</si>
  <si>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</si>
  <si>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</si>
  <si>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</si>
  <si>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</si>
  <si>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</si>
  <si>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</si>
  <si>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</si>
  <si>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</si>
  <si>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</si>
  <si>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</si>
  <si>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</si>
  <si>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</si>
  <si>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</si>
  <si>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</si>
  <si>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</si>
  <si>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</si>
  <si>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</si>
  <si>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</si>
  <si>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</si>
  <si>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</si>
  <si>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</si>
  <si>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</si>
  <si>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</si>
  <si>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</si>
  <si>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</si>
  <si>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</si>
  <si>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</si>
  <si>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</si>
  <si>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</si>
  <si>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</si>
  <si>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</si>
  <si>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</si>
  <si>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</si>
  <si>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</si>
  <si>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</si>
  <si>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</si>
  <si>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</si>
  <si>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</si>
  <si>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</si>
  <si>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</si>
  <si>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</si>
  <si>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</si>
  <si>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</si>
  <si>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</si>
  <si>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</si>
  <si>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</si>
  <si>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</si>
  <si>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</si>
  <si>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</si>
  <si>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</si>
  <si>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</si>
  <si>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</si>
  <si>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</si>
  <si>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</si>
  <si>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</si>
  <si>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</si>
  <si>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</si>
  <si>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</si>
  <si>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</si>
  <si>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</si>
  <si>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</si>
  <si>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</si>
  <si>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</si>
  <si>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</si>
  <si>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</si>
  <si>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</si>
  <si>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</si>
  <si>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</si>
  <si>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</si>
  <si>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</si>
  <si>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</si>
  <si>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</si>
  <si>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</si>
  <si>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</si>
  <si>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</si>
  <si>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</si>
  <si>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</si>
  <si>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</si>
  <si>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</si>
  <si>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</si>
  <si>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</si>
  <si>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</si>
  <si>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</si>
  <si>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</si>
  <si>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</si>
  <si>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</si>
  <si>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</si>
  <si>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</si>
  <si>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</si>
  <si>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</si>
  <si>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</si>
  <si>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</si>
  <si>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</si>
  <si>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</si>
  <si>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</si>
  <si>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</si>
  <si>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</si>
  <si>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</si>
  <si>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</si>
  <si>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</si>
  <si>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</si>
  <si>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</si>
  <si>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</si>
  <si>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</si>
  <si>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</si>
  <si>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</si>
  <si>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</si>
  <si>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</si>
  <si>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</si>
  <si>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</si>
  <si>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</si>
  <si>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</si>
  <si>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</si>
  <si>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</si>
  <si>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</si>
  <si>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</si>
  <si>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</si>
  <si>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</si>
  <si>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</si>
  <si>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</si>
  <si>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</si>
  <si>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</si>
  <si>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</si>
  <si>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</si>
  <si>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</si>
  <si>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</si>
  <si>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</si>
  <si>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</si>
  <si>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</si>
  <si>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</si>
  <si>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</si>
  <si>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</si>
  <si>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</si>
  <si>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</si>
  <si>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</si>
  <si>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</si>
  <si>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</si>
  <si>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</si>
  <si>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</si>
  <si>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</si>
  <si>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</si>
  <si>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</si>
  <si>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</si>
  <si>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</si>
  <si>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</si>
  <si>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</si>
  <si>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</si>
  <si>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</si>
  <si>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</si>
  <si>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</si>
  <si>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</si>
  <si>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</si>
  <si>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</si>
  <si>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</si>
  <si>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</si>
  <si>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</si>
  <si>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</si>
  <si>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</si>
  <si>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</si>
  <si>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</si>
  <si>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</si>
  <si>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</si>
  <si>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</si>
  <si>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</si>
  <si>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</si>
  <si>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</si>
  <si>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</si>
  <si>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</si>
  <si>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</si>
  <si>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</si>
  <si>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</si>
  <si>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</si>
  <si>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</si>
  <si>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</si>
  <si>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</si>
  <si>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</si>
  <si>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</si>
  <si>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</si>
  <si>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</si>
  <si>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</si>
  <si>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</si>
  <si>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</si>
  <si>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</si>
  <si>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</si>
  <si>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</si>
  <si>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</si>
  <si>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</si>
  <si>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</si>
  <si>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</si>
  <si>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</si>
  <si>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</si>
  <si>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</si>
  <si>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</si>
  <si>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</si>
  <si>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</si>
  <si>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</si>
  <si>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</si>
  <si>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</si>
  <si>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</si>
  <si>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</si>
  <si>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</si>
  <si>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</si>
  <si>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</si>
  <si>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</si>
  <si>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</si>
  <si>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</si>
  <si>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</si>
  <si>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</si>
  <si>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</si>
  <si>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</si>
  <si>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</si>
  <si>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</si>
  <si>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</si>
  <si>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</si>
  <si>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</si>
  <si>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</si>
  <si>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</si>
  <si>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</si>
  <si>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</si>
  <si>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</si>
  <si>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</si>
  <si>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</si>
  <si>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</si>
  <si>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</si>
  <si>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</si>
  <si>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</si>
  <si>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</si>
  <si>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</si>
  <si>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</si>
  <si>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</si>
  <si>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</si>
  <si>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</si>
  <si>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</si>
  <si>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</si>
  <si>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</si>
  <si>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</si>
  <si>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</si>
  <si>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</si>
  <si>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</si>
  <si>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</si>
  <si>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</si>
  <si>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</si>
  <si>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</si>
  <si>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</si>
  <si>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</si>
  <si>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</si>
  <si>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</si>
  <si>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</si>
  <si>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</si>
  <si>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</si>
  <si>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</si>
  <si>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</si>
  <si>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</si>
  <si>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</si>
  <si>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</si>
  <si>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</si>
  <si>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</si>
  <si>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</si>
  <si>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</si>
  <si>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</si>
  <si>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</si>
  <si>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</si>
  <si>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</si>
  <si>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</si>
  <si>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</si>
  <si>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</si>
  <si>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</si>
  <si>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</si>
  <si>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</si>
  <si>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</si>
  <si>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</si>
  <si>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</si>
  <si>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</si>
  <si>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</si>
  <si>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</si>
  <si>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</si>
  <si>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</si>
  <si>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</si>
  <si>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</si>
  <si>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</si>
  <si>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</si>
  <si>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</si>
  <si>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</si>
  <si>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</si>
  <si>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</si>
  <si>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</si>
  <si>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</si>
  <si>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</si>
  <si>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</si>
  <si>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</si>
  <si>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</si>
  <si>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</si>
  <si>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</si>
  <si>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</si>
  <si>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</si>
  <si>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</si>
  <si>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</si>
  <si>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</si>
  <si>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</si>
  <si>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</si>
  <si>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</si>
  <si>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</si>
  <si>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</si>
  <si>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</si>
  <si>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</si>
  <si>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</si>
  <si>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</si>
  <si>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</si>
  <si>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</si>
  <si>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</si>
  <si>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</si>
  <si>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</si>
  <si>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</si>
  <si>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</si>
  <si>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</si>
  <si>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</si>
  <si>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</si>
  <si>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</si>
  <si>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</si>
  <si>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</si>
  <si>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</si>
  <si>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</si>
  <si>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</si>
  <si>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</si>
  <si>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</si>
  <si>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</si>
  <si>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</si>
  <si>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</si>
  <si>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</si>
  <si>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</si>
  <si>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</si>
  <si>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</si>
  <si>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</si>
  <si>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</si>
  <si>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</si>
  <si>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</si>
  <si>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</si>
  <si>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</si>
  <si>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</si>
  <si>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</si>
  <si>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</si>
  <si>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</si>
  <si>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</si>
  <si>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</si>
  <si>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</si>
  <si>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</si>
  <si>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</si>
  <si>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</si>
  <si>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</si>
  <si>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</si>
  <si>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</si>
  <si>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</si>
  <si>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</si>
  <si>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</si>
  <si>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</si>
  <si>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</si>
  <si>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</si>
  <si>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</si>
  <si>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</si>
  <si>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</si>
  <si>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</si>
  <si>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</si>
  <si>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</si>
  <si>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</si>
  <si>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</si>
  <si>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</si>
  <si>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</si>
  <si>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</si>
  <si>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</si>
  <si>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</si>
  <si>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</si>
  <si>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</si>
  <si>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</si>
  <si>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</si>
  <si>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</si>
  <si>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</si>
  <si>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</si>
  <si>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</si>
  <si>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</si>
  <si>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</si>
  <si>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</si>
  <si>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</si>
  <si>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</si>
  <si>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</si>
  <si>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</si>
  <si>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</si>
  <si>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</si>
  <si>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</si>
  <si>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</si>
  <si>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</si>
  <si>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</si>
  <si>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</si>
  <si>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</si>
  <si>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</si>
  <si>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</si>
  <si>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</si>
  <si>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</si>
  <si>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</si>
  <si>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</si>
  <si>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</si>
  <si>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</si>
  <si>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</si>
  <si>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</si>
  <si>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</si>
  <si>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</si>
  <si>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</si>
  <si>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</si>
  <si>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</si>
  <si>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</si>
  <si>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</si>
  <si>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</si>
  <si>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</si>
  <si>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</si>
  <si>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</si>
  <si>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</si>
  <si>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</si>
  <si>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</si>
  <si>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</si>
  <si>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</si>
  <si>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</si>
  <si>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</si>
  <si>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</si>
  <si>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</si>
  <si>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</si>
  <si>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</si>
  <si>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</si>
  <si>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</si>
  <si>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</si>
  <si>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</si>
  <si>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</si>
  <si>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</si>
  <si>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</si>
  <si>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</si>
  <si>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</si>
  <si>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</si>
  <si>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</si>
  <si>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</si>
  <si>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</si>
  <si>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</si>
  <si>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</si>
  <si>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</si>
  <si>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</si>
  <si>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</si>
  <si>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</si>
  <si>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</si>
  <si>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</si>
  <si>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</si>
  <si>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</si>
  <si>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</si>
  <si>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</si>
  <si>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</si>
  <si>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</si>
  <si>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</si>
  <si>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</si>
  <si>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</si>
  <si>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</si>
  <si>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</si>
  <si>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</si>
  <si>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</si>
  <si>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</si>
  <si>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</si>
  <si>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</si>
  <si>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</si>
  <si>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</si>
  <si>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</si>
  <si>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</si>
  <si>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</si>
  <si>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</si>
  <si>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</si>
  <si>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</si>
  <si>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</si>
  <si>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</si>
  <si>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</si>
  <si>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</si>
  <si>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</si>
  <si>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</si>
  <si>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</si>
  <si>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</si>
  <si>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</si>
  <si>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</si>
  <si>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</si>
  <si>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</si>
  <si>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</si>
  <si>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</si>
  <si>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</si>
  <si>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</si>
  <si>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</si>
  <si>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</si>
  <si>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</si>
  <si>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</si>
  <si>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</si>
  <si>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</si>
  <si>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</si>
  <si>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</si>
  <si>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</si>
  <si>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</si>
  <si>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</si>
  <si>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</si>
  <si>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</si>
  <si>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</si>
  <si>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</si>
  <si>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</si>
  <si>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</si>
  <si>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</si>
  <si>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</si>
  <si>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</si>
  <si>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</si>
  <si>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</si>
  <si>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</si>
  <si>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</si>
  <si>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</si>
  <si>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</si>
  <si>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</si>
  <si>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</si>
  <si>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</si>
  <si>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</si>
  <si>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</si>
  <si>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</si>
  <si>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</si>
  <si>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</si>
  <si>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</si>
  <si>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</si>
  <si>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</si>
  <si>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</si>
  <si>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</si>
  <si>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</si>
  <si>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</si>
  <si>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</si>
  <si>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</si>
  <si>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</si>
  <si>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</si>
  <si>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</si>
  <si>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</si>
  <si>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</si>
  <si>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</si>
  <si>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</si>
  <si>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</si>
  <si>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</si>
  <si>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</si>
  <si>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</si>
  <si>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</si>
  <si>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</si>
  <si>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</si>
  <si>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</si>
  <si>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</si>
  <si>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</si>
  <si>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</si>
  <si>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</si>
  <si>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</si>
  <si>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</si>
  <si>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</si>
  <si>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</si>
  <si>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</si>
  <si>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</si>
  <si>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</si>
  <si>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</si>
  <si>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</si>
  <si>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</si>
  <si>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</si>
  <si>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</si>
  <si>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</si>
  <si>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</si>
  <si>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</si>
  <si>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</si>
  <si>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</si>
  <si>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</si>
  <si>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</si>
  <si>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</si>
  <si>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</si>
  <si>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</si>
  <si>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</si>
  <si>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</si>
  <si>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</si>
  <si>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</si>
  <si>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</si>
  <si>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</si>
  <si>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</si>
  <si>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</si>
  <si>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</si>
  <si>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</si>
  <si>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</si>
  <si>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</si>
  <si>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</si>
  <si>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</si>
  <si>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</si>
  <si>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</si>
  <si>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</si>
  <si>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</si>
  <si>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</si>
  <si>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</si>
  <si>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</si>
  <si>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</si>
  <si>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</si>
  <si>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</si>
  <si>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</si>
  <si>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</si>
  <si>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</si>
  <si>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</si>
  <si>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</si>
  <si>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</si>
  <si>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</si>
  <si>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</si>
  <si>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</si>
  <si>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</si>
  <si>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</si>
  <si>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</si>
  <si>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</si>
  <si>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</si>
  <si>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</si>
  <si>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</si>
  <si>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</si>
  <si>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</si>
  <si>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</si>
  <si>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</si>
  <si>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</si>
  <si>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</si>
  <si>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</si>
  <si>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</si>
  <si>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</si>
  <si>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</si>
  <si>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</si>
  <si>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</si>
  <si>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</si>
  <si>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</si>
  <si>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</si>
  <si>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</si>
  <si>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</si>
  <si>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</si>
  <si>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</si>
  <si>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</si>
  <si>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</si>
  <si>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</si>
  <si>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</si>
  <si>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</si>
  <si>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</si>
  <si>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</si>
  <si>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</si>
  <si>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</si>
  <si>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</si>
  <si>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</si>
  <si>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</si>
  <si>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</si>
  <si>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</si>
  <si>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</si>
  <si>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</si>
  <si>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</si>
  <si>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</si>
  <si>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</si>
  <si>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</si>
  <si>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</si>
  <si>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</si>
  <si>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</si>
  <si>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</si>
  <si>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</si>
  <si>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</si>
  <si>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</si>
  <si>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</si>
  <si>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</si>
  <si>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</si>
  <si>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</si>
  <si>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</si>
  <si>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</si>
  <si>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</si>
  <si>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</si>
  <si>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</si>
  <si>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</si>
  <si>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</si>
  <si>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</si>
  <si>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</si>
  <si>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</si>
  <si>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</si>
  <si>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</si>
  <si>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</si>
  <si>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</si>
  <si>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</si>
  <si>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</si>
  <si>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</si>
  <si>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</si>
  <si>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</si>
  <si>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</si>
  <si>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</si>
  <si>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</si>
  <si>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</si>
  <si>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</si>
  <si>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</si>
  <si>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</si>
  <si>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</si>
  <si>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</si>
  <si>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</si>
  <si>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</si>
  <si>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</si>
  <si>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</si>
  <si>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</si>
  <si>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</si>
  <si>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</si>
  <si>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</si>
  <si>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</si>
  <si>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</si>
  <si>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</si>
  <si>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</si>
  <si>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</si>
  <si>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</si>
  <si>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</si>
  <si>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</si>
  <si>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</si>
  <si>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</si>
  <si>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</si>
  <si>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</si>
  <si>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</si>
  <si>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</si>
  <si>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</si>
  <si>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</si>
  <si>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</si>
  <si>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</si>
  <si>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</si>
  <si>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</si>
  <si>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</si>
  <si>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</si>
  <si>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</si>
  <si>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</si>
  <si>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</si>
  <si>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</si>
  <si>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</si>
  <si>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</si>
  <si>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</si>
  <si>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</si>
  <si>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</si>
  <si>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</si>
  <si>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</si>
  <si>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</si>
  <si>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</si>
  <si>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</si>
  <si>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</si>
  <si>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</si>
  <si>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</si>
  <si>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</si>
  <si>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</si>
  <si>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</si>
  <si>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</si>
  <si>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</si>
  <si>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</si>
  <si>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</si>
  <si>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</si>
  <si>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</si>
  <si>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</si>
  <si>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</si>
  <si>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</si>
  <si>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</si>
  <si>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</si>
  <si>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</si>
  <si>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</si>
  <si>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</si>
  <si>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</si>
  <si>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</si>
  <si>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</si>
  <si>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</si>
  <si>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</si>
  <si>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</si>
  <si>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</si>
  <si>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</si>
  <si>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</si>
  <si>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</si>
  <si>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</si>
  <si>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</si>
  <si>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</si>
  <si>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</si>
  <si>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</si>
  <si>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</si>
  <si>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</si>
  <si>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</si>
  <si>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</si>
  <si>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</si>
  <si>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</si>
  <si>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</si>
  <si>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</si>
  <si>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</si>
  <si>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</si>
  <si>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</si>
  <si>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</si>
  <si>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</si>
  <si>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</si>
  <si>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</si>
  <si>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</si>
  <si>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</si>
  <si>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</si>
  <si>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</si>
  <si>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</si>
  <si>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</si>
  <si>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</si>
  <si>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</si>
  <si>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</si>
  <si>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</si>
  <si>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</si>
  <si>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</si>
  <si>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</si>
  <si>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</si>
  <si>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</si>
  <si>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</si>
  <si>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</si>
  <si>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</si>
  <si>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</si>
  <si>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</si>
  <si>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</si>
  <si>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</si>
  <si>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</si>
  <si>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</si>
  <si>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</si>
  <si>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</si>
  <si>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</si>
  <si>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</si>
  <si>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</si>
  <si>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</si>
  <si>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</si>
  <si>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</si>
  <si>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</si>
  <si>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</si>
  <si>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</si>
  <si>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</si>
  <si>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</si>
  <si>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</si>
  <si>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</si>
  <si>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</si>
  <si>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</si>
  <si>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</si>
  <si>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</si>
  <si>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</si>
  <si>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</si>
  <si>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</si>
  <si>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</si>
  <si>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</si>
  <si>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</si>
  <si>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</si>
  <si>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</si>
  <si>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</si>
  <si>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</si>
  <si>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</si>
  <si>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</si>
  <si>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</si>
  <si>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</si>
  <si>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</si>
  <si>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</si>
  <si>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</si>
  <si>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</si>
  <si>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</si>
  <si>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</si>
  <si>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</si>
  <si>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</si>
  <si>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</si>
  <si>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</si>
  <si>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</si>
  <si>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</si>
  <si>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</si>
  <si>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</si>
  <si>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</si>
  <si>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</si>
  <si>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</si>
  <si>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</si>
  <si>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</si>
  <si>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</si>
  <si>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</si>
  <si>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</si>
  <si>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</si>
  <si>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</si>
  <si>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</si>
  <si>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</si>
  <si>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</si>
  <si>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</si>
  <si>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</si>
  <si>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</si>
  <si>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</si>
  <si>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</si>
  <si>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</si>
  <si>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</si>
  <si>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</si>
  <si>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</si>
  <si>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</si>
  <si>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</si>
  <si>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</si>
  <si>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</si>
  <si>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</si>
  <si>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</si>
  <si>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</si>
  <si>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</si>
  <si>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</si>
  <si>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</si>
  <si>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</si>
  <si>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</si>
  <si>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</si>
  <si>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</si>
  <si>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</si>
  <si>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</si>
  <si>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</si>
  <si>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</si>
  <si>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</si>
  <si>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</si>
  <si>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</si>
  <si>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</si>
  <si>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</si>
  <si>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</si>
  <si>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</si>
  <si>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</si>
  <si>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</si>
  <si>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</si>
  <si>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</si>
  <si>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</si>
  <si>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</si>
  <si>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</si>
  <si>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</si>
  <si>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</si>
  <si>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</si>
  <si>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</si>
  <si>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</si>
  <si>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</si>
  <si>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</si>
  <si>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</si>
  <si>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</si>
  <si>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</si>
  <si>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</si>
  <si>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</si>
  <si>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</si>
  <si>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</si>
  <si>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</si>
  <si>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</si>
  <si>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</si>
  <si>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</si>
  <si>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</si>
  <si>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</si>
  <si>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</si>
  <si>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</si>
  <si>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</si>
  <si>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</si>
  <si>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</si>
  <si>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</si>
  <si>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</si>
  <si>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</si>
  <si>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</si>
  <si>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</si>
  <si>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</si>
  <si>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</si>
  <si>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</si>
  <si>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</si>
  <si>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</si>
  <si>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</si>
  <si>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</si>
  <si>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</si>
  <si>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</si>
  <si>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</si>
  <si>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</si>
  <si>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</si>
  <si>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</si>
  <si>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</si>
  <si>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</si>
  <si>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</si>
  <si>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</si>
  <si>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</si>
  <si>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</si>
  <si>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</si>
  <si>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</si>
  <si>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</si>
  <si>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</si>
  <si>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</si>
  <si>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</si>
  <si>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</si>
  <si>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</si>
  <si>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</si>
  <si>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</si>
  <si>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</si>
  <si>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</si>
  <si>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</si>
  <si>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</si>
  <si>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</si>
  <si>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</si>
  <si>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</si>
  <si>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</si>
  <si>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</si>
  <si>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</si>
  <si>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</si>
  <si>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</si>
  <si>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</si>
  <si>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</si>
  <si>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</si>
  <si>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</si>
  <si>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</si>
  <si>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</si>
  <si>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</si>
  <si>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</si>
  <si>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</si>
  <si>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</si>
  <si>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</si>
  <si>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</si>
  <si>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</si>
  <si>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</si>
  <si>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</si>
  <si>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</si>
  <si>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</si>
  <si>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</si>
  <si>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</si>
  <si>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</si>
  <si>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</si>
  <si>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</si>
  <si>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</si>
  <si>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</si>
  <si>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</si>
  <si>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</si>
  <si>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</si>
  <si>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</si>
  <si>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</si>
  <si>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</si>
  <si>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</si>
  <si>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</si>
  <si>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</si>
  <si>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</si>
  <si>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</si>
  <si>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</si>
  <si>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</si>
  <si>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</si>
  <si>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</si>
  <si>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</si>
  <si>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</si>
  <si>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</si>
  <si>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</si>
  <si>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</si>
  <si>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</si>
  <si>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</si>
  <si>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</si>
  <si>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</si>
  <si>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</si>
  <si>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</si>
  <si>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</si>
  <si>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</si>
  <si>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</si>
  <si>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</si>
  <si>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</si>
  <si>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</si>
  <si>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</si>
  <si>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</si>
  <si>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</si>
  <si>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</si>
  <si>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</si>
  <si>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</si>
  <si>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</si>
  <si>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</si>
  <si>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</si>
  <si>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</si>
  <si>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</si>
  <si>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</si>
  <si>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</si>
  <si>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</si>
  <si>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</si>
  <si>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</si>
  <si>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</si>
  <si>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</si>
  <si>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</si>
  <si>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</si>
  <si>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</si>
  <si>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</si>
  <si>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</si>
  <si>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</si>
  <si>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</si>
  <si>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</si>
  <si>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</si>
  <si>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</si>
  <si>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</si>
  <si>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</si>
  <si>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</si>
  <si>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</si>
  <si>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</si>
  <si>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</si>
  <si>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</si>
  <si>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</si>
  <si>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</si>
  <si>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</si>
  <si>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</si>
  <si>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</si>
  <si>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</si>
  <si>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</si>
  <si>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</si>
  <si>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</si>
  <si>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</si>
  <si>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</si>
  <si>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</si>
  <si>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</si>
  <si>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</si>
  <si>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</si>
  <si>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</si>
  <si>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</si>
  <si>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</si>
  <si>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</si>
  <si>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</si>
  <si>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</si>
  <si>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</si>
  <si>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</si>
  <si>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</si>
  <si>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</si>
  <si>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</si>
  <si>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</si>
  <si>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</si>
  <si>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</si>
  <si>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</si>
  <si>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</si>
  <si>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</si>
  <si>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</si>
  <si>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</si>
  <si>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</si>
  <si>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</si>
  <si>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</si>
  <si>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</si>
  <si>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</si>
  <si>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</si>
  <si>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</si>
  <si>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</si>
  <si>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</si>
  <si>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</si>
  <si>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</si>
  <si>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</si>
  <si>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</si>
  <si>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</si>
  <si>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</si>
  <si>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</si>
  <si>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</si>
  <si>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</si>
  <si>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</si>
  <si>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</si>
  <si>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</si>
  <si>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</si>
  <si>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</si>
  <si>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</si>
  <si>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</si>
  <si>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</si>
  <si>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</si>
  <si>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</si>
  <si>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</si>
  <si>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</si>
  <si>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</si>
  <si>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</si>
  <si>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</si>
  <si>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</si>
  <si>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</si>
  <si>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</si>
  <si>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</si>
  <si>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</si>
  <si>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</si>
  <si>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</si>
  <si>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</si>
  <si>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</si>
  <si>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</si>
  <si>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</si>
  <si>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</si>
  <si>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</si>
  <si>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</si>
  <si>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</si>
  <si>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</si>
  <si>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</si>
  <si>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</si>
  <si>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</si>
  <si>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</si>
  <si>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</si>
  <si>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</si>
  <si>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</si>
  <si>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</si>
  <si>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</si>
  <si>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</si>
  <si>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</si>
  <si>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</si>
  <si>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</si>
  <si>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</si>
  <si>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</si>
  <si>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</si>
  <si>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</si>
  <si>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</si>
  <si>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</si>
  <si>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</si>
  <si>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</si>
  <si>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</si>
  <si>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</si>
  <si>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</si>
  <si>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</si>
  <si>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</si>
  <si>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</si>
  <si>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</si>
  <si>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</si>
  <si>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</si>
  <si>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</si>
  <si>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</si>
  <si>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</si>
  <si>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</si>
  <si>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</si>
  <si>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</si>
  <si>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</si>
  <si>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</si>
  <si>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</si>
  <si>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</si>
  <si>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</si>
  <si>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</si>
  <si>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</si>
  <si>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</si>
  <si>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</si>
  <si>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</si>
  <si>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</si>
  <si>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</si>
  <si>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</si>
  <si>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</si>
  <si>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</si>
  <si>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</si>
  <si>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</si>
  <si>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</si>
  <si>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</si>
  <si>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</si>
  <si>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</si>
  <si>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</si>
  <si>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</si>
  <si>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</si>
  <si>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</si>
  <si>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</si>
  <si>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</si>
  <si>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</si>
  <si>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</si>
  <si>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</si>
  <si>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</si>
  <si>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</si>
  <si>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</si>
  <si>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</si>
  <si>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</si>
  <si>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</si>
  <si>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</si>
  <si>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</si>
  <si>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</si>
  <si>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</si>
  <si>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</si>
  <si>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</si>
  <si>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</si>
  <si>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</si>
  <si>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</si>
  <si>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</si>
  <si>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</si>
  <si>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</si>
  <si>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</si>
  <si>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</si>
  <si>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</si>
  <si>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</si>
  <si>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</si>
  <si>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</si>
  <si>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</si>
  <si>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</si>
  <si>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</si>
  <si>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</si>
  <si>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</si>
  <si>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</si>
  <si>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</si>
  <si>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</si>
  <si>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</si>
  <si>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</si>
  <si>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</si>
  <si>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</si>
  <si>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</si>
  <si>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</si>
  <si>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</si>
  <si>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</si>
  <si>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</si>
  <si>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</si>
  <si>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</si>
  <si>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</si>
  <si>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</si>
  <si>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</si>
  <si>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</si>
  <si>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</si>
  <si>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</si>
  <si>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</si>
  <si>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</si>
  <si>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</si>
  <si>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</si>
  <si>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</si>
  <si>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</si>
  <si>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</si>
  <si>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</si>
  <si>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</si>
  <si>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</si>
  <si>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</si>
  <si>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</si>
  <si>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</si>
  <si>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</si>
  <si>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</si>
  <si>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</si>
  <si>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</si>
  <si>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</si>
  <si>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</si>
  <si>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</si>
  <si>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</si>
  <si>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</si>
  <si>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</si>
  <si>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</si>
  <si>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</si>
  <si>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</si>
  <si>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</si>
  <si>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</si>
  <si>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</si>
  <si>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</si>
  <si>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</si>
  <si>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</si>
  <si>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</si>
  <si>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</si>
  <si>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</si>
  <si>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</si>
  <si>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</si>
  <si>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</si>
  <si>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</si>
  <si>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</si>
  <si>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</si>
  <si>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</si>
  <si>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</si>
  <si>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</si>
  <si>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</si>
  <si>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</si>
  <si>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</si>
  <si>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</si>
  <si>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</si>
  <si>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</si>
  <si>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</si>
  <si>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</si>
  <si>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</si>
  <si>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</si>
  <si>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</si>
  <si>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</si>
  <si>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</si>
  <si>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</si>
  <si>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</si>
  <si>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</si>
  <si>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</si>
  <si>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</si>
  <si>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</si>
  <si>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</si>
  <si>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</si>
  <si>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</si>
  <si>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</si>
  <si>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</si>
  <si>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</si>
  <si>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</si>
  <si>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</si>
  <si>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</si>
  <si>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</si>
  <si>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</si>
  <si>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</si>
  <si>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</si>
  <si>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</si>
  <si>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</si>
  <si>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</si>
  <si>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</si>
  <si>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</si>
  <si>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</si>
  <si>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</si>
  <si>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</si>
  <si>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</si>
  <si>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</si>
  <si>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</si>
  <si>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</si>
  <si>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</si>
  <si>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</si>
  <si>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</si>
  <si>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</si>
  <si>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</si>
  <si>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</si>
  <si>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</si>
  <si>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</si>
  <si>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</si>
  <si>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</si>
  <si>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</si>
  <si>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</si>
  <si>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</si>
  <si>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</si>
  <si>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</si>
  <si>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</si>
  <si>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</si>
  <si>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</si>
  <si>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</si>
  <si>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</si>
  <si>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</si>
  <si>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</si>
  <si>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</si>
  <si>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</si>
  <si>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</si>
  <si>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</si>
  <si>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</si>
  <si>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</si>
  <si>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</si>
  <si>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</si>
  <si>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</si>
  <si>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</si>
  <si>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</si>
  <si>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</si>
  <si>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</si>
  <si>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</si>
  <si>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</si>
  <si>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</si>
  <si>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</si>
  <si>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</si>
  <si>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</si>
  <si>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</si>
  <si>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</si>
  <si>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</si>
  <si>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</si>
  <si>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</si>
  <si>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</si>
  <si>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</si>
  <si>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</si>
  <si>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</si>
  <si>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</si>
  <si>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</si>
  <si>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</si>
  <si>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</si>
  <si>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</si>
  <si>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</si>
  <si>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</si>
  <si>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</si>
  <si>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</si>
  <si>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</si>
  <si>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</si>
  <si>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</si>
  <si>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</si>
  <si>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</si>
  <si>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</si>
  <si>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</si>
  <si>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</si>
  <si>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</si>
  <si>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</si>
  <si>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</si>
  <si>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</si>
  <si>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</si>
  <si>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</si>
  <si>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</si>
  <si>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</si>
  <si>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</si>
  <si>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</si>
  <si>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</si>
  <si>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</si>
  <si>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</si>
  <si>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</si>
  <si>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</si>
  <si>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</si>
  <si>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</si>
  <si>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</si>
  <si>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</si>
  <si>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</si>
  <si>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</si>
  <si>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</si>
  <si>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</si>
  <si>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</si>
  <si>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</si>
  <si>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</si>
  <si>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</si>
  <si>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</si>
  <si>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</si>
  <si>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</si>
  <si>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</si>
  <si>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</si>
  <si>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</si>
  <si>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</si>
  <si>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</si>
  <si>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</si>
  <si>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</si>
  <si>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</si>
  <si>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</si>
  <si>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</si>
  <si>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</si>
  <si>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</si>
  <si>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</si>
  <si>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</si>
  <si>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</si>
  <si>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</si>
  <si>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</si>
  <si>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</si>
  <si>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</si>
  <si>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</si>
  <si>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</si>
  <si>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</si>
  <si>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</si>
  <si>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</si>
  <si>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</si>
  <si>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</si>
  <si>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</si>
  <si>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</si>
  <si>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</si>
  <si>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</si>
  <si>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</si>
  <si>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</si>
  <si>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</si>
  <si>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</si>
  <si>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</si>
  <si>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</si>
  <si>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</si>
  <si>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</si>
  <si>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</si>
  <si>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</si>
  <si>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</si>
  <si>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</si>
  <si>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</si>
  <si>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</si>
  <si>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</si>
  <si>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</si>
  <si>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</si>
  <si>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</si>
  <si>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</si>
  <si>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</si>
  <si>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</si>
  <si>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</si>
  <si>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</si>
  <si>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</si>
  <si>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</si>
  <si>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</si>
  <si>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</si>
  <si>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</si>
  <si>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</si>
  <si>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</si>
  <si>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</si>
  <si>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</si>
  <si>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</si>
  <si>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</si>
  <si>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</si>
  <si>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</si>
  <si>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</si>
  <si>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</si>
  <si>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</si>
  <si>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</si>
  <si>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</si>
  <si>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</si>
  <si>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</si>
  <si>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</si>
  <si>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</si>
  <si>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</si>
  <si>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</si>
  <si>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</si>
  <si>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</si>
  <si>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</si>
  <si>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</si>
  <si>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</si>
  <si>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</si>
  <si>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</si>
  <si>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</si>
  <si>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</si>
  <si>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</si>
  <si>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</si>
  <si>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</si>
  <si>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</si>
  <si>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</si>
  <si>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</si>
  <si>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</si>
  <si>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</si>
  <si>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</si>
  <si>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</si>
  <si>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</si>
  <si>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</si>
  <si>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</si>
  <si>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</si>
  <si>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</si>
  <si>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</si>
  <si>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</si>
  <si>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</si>
  <si>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</si>
  <si>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</si>
  <si>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</si>
  <si>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</si>
  <si>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</si>
  <si>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</si>
  <si>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</si>
  <si>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</si>
  <si>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</si>
  <si>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</si>
  <si>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</si>
  <si>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</si>
  <si>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</si>
  <si>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</si>
  <si>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</si>
  <si>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</si>
  <si>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</si>
  <si>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</si>
  <si>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</si>
  <si>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</si>
  <si>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</si>
  <si>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</si>
  <si>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</si>
  <si>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</si>
  <si>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</si>
  <si>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</si>
  <si>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</si>
  <si>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</si>
  <si>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</si>
  <si>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</si>
  <si>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</si>
  <si>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</si>
  <si>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</si>
  <si>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</si>
  <si>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</si>
  <si>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</si>
  <si>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</si>
  <si>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</si>
  <si>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</si>
  <si>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</si>
  <si>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</si>
  <si>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</si>
  <si>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</si>
  <si>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</si>
  <si>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</si>
  <si>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</si>
  <si>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</si>
  <si>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</si>
  <si>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</si>
  <si>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</si>
  <si>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</si>
  <si>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</si>
  <si>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</si>
  <si>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</si>
  <si>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</si>
  <si>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</si>
  <si>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</si>
  <si>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</si>
  <si>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</si>
  <si>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</si>
  <si>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</si>
  <si>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</si>
  <si>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</si>
  <si>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</si>
  <si>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</si>
  <si>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</si>
  <si>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</si>
  <si>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</si>
  <si>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</si>
  <si>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</si>
  <si>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</si>
  <si>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</si>
  <si>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</si>
  <si>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</si>
  <si>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</si>
  <si>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</si>
  <si>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</si>
  <si>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</si>
  <si>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</si>
  <si>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</si>
  <si>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</si>
  <si>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</si>
  <si>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</si>
  <si>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</si>
  <si>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</si>
  <si>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</si>
  <si>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</si>
  <si>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</si>
  <si>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</si>
  <si>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</si>
  <si>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</si>
  <si>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</si>
  <si>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</si>
  <si>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</si>
  <si>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</si>
  <si>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</si>
  <si>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</si>
  <si>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</si>
  <si>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</si>
  <si>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</si>
  <si>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</si>
  <si>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</si>
  <si>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</si>
  <si>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</si>
  <si>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</si>
  <si>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</si>
  <si>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</si>
  <si>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</si>
  <si>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</si>
  <si>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</si>
  <si>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</si>
  <si>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</si>
  <si>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</si>
  <si>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</si>
  <si>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</si>
  <si>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</si>
  <si>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</si>
  <si>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</si>
  <si>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</si>
  <si>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</si>
  <si>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</si>
  <si>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</si>
  <si>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</si>
  <si>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</si>
  <si>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</si>
  <si>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</si>
  <si>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</si>
  <si>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</si>
  <si>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</si>
  <si>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</si>
  <si>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</si>
  <si>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</si>
  <si>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</si>
  <si>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</si>
  <si>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</si>
  <si>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</si>
  <si>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</si>
  <si>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</si>
  <si>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</si>
  <si>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</si>
  <si>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</si>
  <si>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</si>
  <si>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</si>
  <si>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</si>
  <si>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</si>
  <si>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</si>
  <si>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</si>
  <si>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</si>
  <si>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</si>
  <si>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</si>
  <si>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</si>
  <si>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</si>
  <si>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</si>
  <si>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</si>
  <si>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</si>
  <si>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</si>
  <si>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</si>
  <si>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</si>
  <si>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</si>
  <si>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</si>
  <si>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</si>
  <si>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</si>
  <si>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</si>
  <si>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</si>
  <si>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</si>
  <si>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</si>
  <si>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</si>
  <si>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</si>
  <si>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</si>
  <si>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</si>
  <si>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</si>
  <si>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</si>
  <si>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</si>
  <si>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</si>
  <si>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</si>
  <si>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</si>
  <si>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</si>
  <si>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</si>
  <si>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</si>
  <si>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</si>
  <si>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</si>
  <si>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</si>
  <si>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</si>
  <si>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</si>
  <si>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</si>
  <si>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</si>
  <si>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</si>
  <si>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</si>
  <si>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</si>
  <si>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</si>
  <si>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</si>
  <si>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</si>
  <si>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</si>
  <si>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</si>
  <si>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</si>
  <si>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</si>
  <si>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</si>
  <si>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</si>
  <si>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</si>
  <si>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</si>
  <si>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</si>
  <si>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</si>
  <si>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</si>
  <si>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</si>
  <si>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</si>
  <si>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</si>
  <si>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</si>
  <si>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</si>
  <si>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</si>
  <si>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</si>
  <si>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</si>
  <si>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</si>
  <si>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</si>
  <si>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</si>
  <si>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</si>
  <si>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</si>
  <si>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</si>
  <si>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</si>
  <si>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</si>
  <si>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</si>
  <si>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</si>
  <si>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</si>
  <si>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</si>
  <si>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</si>
  <si>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</si>
  <si>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</si>
  <si>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</si>
  <si>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</si>
  <si>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</si>
  <si>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</si>
  <si>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</si>
  <si>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</si>
  <si>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</si>
  <si>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</si>
  <si>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</si>
  <si>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</si>
  <si>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</si>
  <si>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</si>
  <si>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</si>
  <si>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</si>
  <si>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</si>
  <si>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</si>
  <si>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</si>
  <si>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</si>
  <si>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</si>
  <si>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</si>
  <si>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</si>
  <si>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</si>
  <si>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</si>
  <si>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</si>
  <si>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</si>
  <si>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</si>
  <si>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</si>
  <si>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</si>
  <si>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</si>
  <si>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</si>
  <si>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</si>
  <si>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</si>
  <si>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</si>
  <si>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</si>
  <si>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</si>
  <si>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</si>
  <si>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</si>
  <si>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</si>
  <si>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</si>
  <si>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</si>
  <si>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</si>
  <si>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</si>
  <si>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</si>
  <si>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</si>
  <si>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</si>
  <si>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</si>
  <si>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</si>
  <si>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</si>
  <si>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</si>
  <si>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</si>
  <si>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</si>
  <si>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</si>
  <si>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</si>
  <si>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</si>
  <si>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</si>
  <si>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</si>
  <si>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</si>
  <si>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</si>
  <si>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</si>
  <si>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</si>
  <si>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</si>
  <si>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</si>
  <si>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</si>
  <si>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</si>
  <si>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</si>
  <si>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</si>
  <si>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</si>
  <si>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</si>
  <si>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</si>
  <si>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</si>
  <si>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</si>
  <si>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</si>
  <si>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</si>
  <si>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</si>
  <si>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</si>
  <si>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</si>
  <si>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</si>
  <si>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</si>
  <si>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</si>
  <si>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</si>
  <si>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</si>
  <si>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</si>
  <si>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</si>
  <si>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</si>
  <si>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</si>
  <si>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</si>
  <si>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</si>
  <si>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</si>
  <si>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</si>
  <si>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</si>
  <si>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</si>
  <si>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</si>
  <si>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</si>
  <si>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</si>
  <si>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</si>
  <si>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</si>
  <si>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</si>
  <si>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</si>
  <si>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</si>
  <si>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</si>
  <si>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</si>
  <si>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</si>
  <si>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</si>
  <si>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</si>
  <si>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</si>
  <si>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</si>
  <si>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</si>
  <si>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</si>
  <si>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</si>
  <si>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</si>
  <si>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</si>
  <si>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</si>
  <si>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</si>
  <si>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</si>
  <si>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</si>
  <si>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</si>
  <si>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</si>
  <si>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</si>
  <si>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</si>
  <si>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</si>
  <si>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</si>
  <si>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</si>
  <si>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</si>
  <si>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</si>
  <si>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</si>
  <si>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</si>
  <si>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</si>
  <si>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</si>
  <si>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</si>
  <si>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</si>
  <si>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</si>
  <si>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</si>
  <si>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</si>
  <si>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</si>
  <si>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</si>
  <si>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</si>
  <si>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</si>
  <si>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</si>
  <si>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</si>
  <si>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</si>
  <si>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</si>
  <si>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</si>
  <si>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</si>
  <si>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</si>
  <si>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</si>
  <si>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</si>
  <si>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</si>
  <si>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</si>
  <si>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</si>
  <si>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</si>
  <si>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</si>
  <si>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</si>
  <si>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</si>
  <si>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</si>
  <si>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</si>
  <si>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</si>
  <si>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</si>
  <si>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</si>
  <si>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</si>
  <si>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</si>
  <si>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</si>
  <si>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</si>
  <si>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</si>
  <si>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</si>
  <si>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</si>
  <si>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</si>
  <si>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</si>
  <si>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</si>
  <si>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</si>
  <si>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</si>
  <si>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</si>
  <si>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</si>
  <si>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</si>
  <si>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</si>
  <si>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</si>
  <si>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</si>
  <si>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</si>
  <si>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</si>
  <si>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</si>
  <si>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</si>
  <si>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</si>
  <si>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</si>
  <si>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</si>
  <si>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</si>
  <si>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</si>
  <si>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</si>
  <si>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</si>
  <si>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</si>
  <si>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</si>
  <si>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</si>
  <si>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</si>
  <si>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</si>
  <si>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</si>
  <si>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</si>
  <si>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</si>
  <si>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</si>
  <si>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</si>
  <si>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</si>
  <si>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</si>
  <si>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</si>
  <si>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</si>
  <si>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</si>
  <si>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</si>
  <si>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</si>
  <si>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</si>
  <si>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</si>
  <si>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</si>
  <si>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</si>
  <si>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</si>
  <si>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</si>
  <si>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</si>
  <si>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</si>
  <si>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</si>
  <si>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</si>
  <si>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</si>
  <si>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</si>
  <si>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</si>
  <si>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</si>
  <si>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</si>
  <si>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</si>
  <si>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</si>
  <si>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</si>
  <si>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</si>
  <si>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</si>
  <si>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</si>
  <si>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</si>
  <si>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</si>
  <si>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</si>
  <si>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</si>
  <si>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</si>
  <si>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</si>
  <si>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</si>
  <si>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</si>
  <si>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</si>
  <si>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</si>
  <si>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</si>
  <si>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</si>
  <si>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</si>
  <si>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</si>
  <si>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</si>
  <si>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</si>
  <si>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</si>
  <si>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</si>
  <si>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</si>
  <si>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</si>
  <si>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</si>
  <si>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</si>
  <si>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</si>
  <si>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</si>
  <si>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</si>
  <si>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</si>
  <si>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</si>
  <si>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</si>
  <si>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</si>
  <si>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</si>
  <si>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</si>
  <si>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</si>
  <si>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</si>
  <si>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</si>
  <si>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</si>
  <si>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</si>
  <si>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</si>
  <si>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</si>
  <si>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</si>
  <si>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</si>
  <si>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</si>
  <si>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</si>
  <si>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</si>
  <si>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</si>
  <si>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</si>
  <si>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</si>
  <si>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</si>
  <si>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</si>
  <si>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</si>
  <si>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</si>
  <si>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</si>
  <si>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</si>
  <si>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</si>
  <si>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</si>
  <si>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</si>
  <si>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</si>
  <si>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</si>
  <si>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</si>
  <si>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</si>
  <si>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</si>
  <si>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</si>
  <si>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</si>
  <si>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</si>
  <si>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</si>
  <si>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</si>
  <si>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</si>
  <si>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</si>
  <si>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</si>
  <si>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</si>
  <si>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</si>
  <si>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</si>
  <si>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</si>
  <si>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</si>
  <si>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</si>
  <si>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</si>
  <si>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</si>
  <si>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</si>
  <si>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</si>
  <si>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</si>
  <si>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</si>
  <si>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</si>
  <si>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</si>
  <si>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</si>
  <si>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</si>
  <si>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</si>
  <si>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</si>
  <si>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</si>
  <si>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</si>
  <si>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</si>
  <si>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</si>
  <si>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</si>
  <si>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</si>
  <si>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</si>
  <si>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</si>
  <si>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</si>
  <si>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</si>
  <si>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</si>
  <si>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</si>
  <si>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</si>
  <si>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</si>
  <si>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</si>
  <si>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</si>
  <si>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</si>
  <si>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</si>
  <si>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</si>
  <si>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</si>
  <si>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</si>
  <si>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</si>
  <si>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</si>
  <si>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</si>
  <si>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</si>
  <si>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</si>
  <si>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</si>
  <si>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</si>
  <si>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</si>
  <si>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</si>
  <si>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</si>
  <si>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</si>
  <si>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</si>
  <si>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</si>
  <si>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</si>
  <si>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</si>
  <si>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</si>
  <si>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</si>
  <si>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</si>
  <si>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</si>
  <si>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</si>
  <si>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</si>
  <si>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</si>
  <si>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</si>
  <si>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</si>
  <si>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</si>
  <si>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</si>
  <si>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</si>
  <si>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</si>
  <si>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</si>
  <si>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</si>
  <si>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</si>
  <si>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</si>
  <si>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</si>
  <si>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</si>
  <si>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</si>
  <si>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</si>
  <si>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</si>
  <si>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</si>
  <si>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</si>
  <si>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</si>
  <si>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</si>
  <si>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</si>
  <si>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</si>
  <si>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</si>
  <si>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</si>
  <si>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</si>
  <si>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</si>
  <si>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</si>
  <si>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</si>
  <si>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</si>
  <si>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</si>
  <si>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</si>
  <si>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</si>
  <si>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</si>
  <si>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</si>
  <si>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</si>
  <si>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</si>
  <si>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</si>
  <si>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</si>
  <si>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</si>
  <si>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</si>
  <si>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</si>
  <si>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</si>
  <si>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</si>
  <si>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</si>
  <si>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</si>
  <si>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</si>
  <si>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</si>
  <si>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</si>
  <si>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</si>
  <si>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</si>
  <si>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</si>
  <si>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</si>
  <si>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</si>
  <si>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</si>
  <si>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</si>
  <si>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</si>
  <si>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</si>
  <si>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</si>
  <si>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</si>
  <si>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</si>
  <si>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</si>
  <si>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</si>
  <si>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</si>
  <si>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</si>
  <si>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</si>
  <si>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</si>
  <si>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</si>
  <si>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</si>
  <si>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</si>
  <si>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</si>
  <si>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</si>
  <si>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</si>
  <si>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</si>
  <si>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</si>
  <si>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</si>
  <si>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</si>
  <si>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</si>
  <si>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</si>
  <si>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</si>
  <si>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</si>
  <si>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</si>
  <si>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</si>
  <si>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</si>
  <si>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</si>
  <si>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</si>
  <si>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</si>
  <si>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</si>
  <si>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</si>
  <si>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</si>
  <si>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</si>
  <si>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</si>
  <si>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</si>
  <si>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</si>
  <si>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</si>
  <si>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</si>
  <si>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</si>
  <si>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</si>
  <si>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</si>
  <si>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</si>
  <si>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</si>
  <si>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</si>
  <si>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</si>
  <si>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</si>
  <si>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</si>
  <si>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</si>
  <si>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</si>
  <si>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</si>
  <si>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</si>
  <si>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</si>
  <si>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</si>
  <si>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</si>
  <si>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</si>
  <si>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</si>
  <si>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</si>
  <si>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</si>
  <si>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</si>
  <si>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</si>
  <si>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</si>
  <si>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</si>
  <si>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</si>
  <si>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</si>
  <si>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</si>
  <si>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</si>
  <si>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</si>
  <si>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</si>
  <si>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</si>
  <si>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</si>
  <si>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</si>
  <si>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</si>
  <si>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</si>
  <si>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</si>
  <si>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</si>
  <si>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</si>
  <si>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</si>
  <si>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</si>
  <si>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</si>
  <si>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</si>
  <si>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</si>
  <si>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</si>
  <si>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</si>
  <si>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</si>
  <si>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</si>
  <si>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</si>
  <si>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</si>
  <si>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</si>
  <si>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</si>
  <si>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</si>
  <si>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</si>
  <si>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</si>
  <si>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</si>
  <si>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</si>
  <si>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</si>
  <si>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</si>
  <si>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</si>
  <si>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</si>
  <si>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</si>
  <si>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</si>
  <si>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</si>
  <si>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</si>
  <si>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</si>
  <si>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</si>
  <si>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</si>
  <si>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</si>
  <si>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</si>
  <si>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</si>
  <si>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</si>
  <si>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</si>
  <si>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</si>
  <si>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</si>
  <si>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</si>
  <si>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</si>
  <si>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</si>
  <si>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</si>
  <si>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</si>
  <si>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</si>
  <si>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</si>
  <si>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</si>
  <si>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</si>
  <si>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</si>
  <si>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</si>
  <si>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</si>
  <si>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</si>
  <si>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</si>
  <si>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</si>
  <si>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</si>
  <si>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</si>
  <si>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</si>
  <si>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</si>
  <si>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</si>
  <si>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</si>
  <si>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</si>
  <si>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</si>
  <si>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</si>
  <si>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</si>
  <si>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</si>
  <si>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</si>
  <si>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</si>
  <si>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</si>
  <si>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</si>
  <si>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</si>
  <si>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</si>
  <si>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</si>
  <si>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</si>
  <si>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</si>
  <si>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</si>
  <si>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</si>
  <si>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</si>
  <si>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</si>
  <si>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</si>
  <si>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</si>
  <si>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</si>
  <si>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</si>
  <si>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</si>
  <si>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</si>
  <si>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</si>
  <si>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</si>
  <si>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</si>
  <si>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</si>
  <si>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</si>
  <si>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</si>
  <si>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</si>
  <si>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</si>
  <si>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</si>
  <si>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</si>
  <si>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</si>
  <si>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</si>
  <si>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</si>
  <si>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</si>
  <si>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</si>
  <si>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</si>
  <si>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</si>
  <si>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</si>
  <si>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</si>
  <si>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</si>
  <si>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</si>
  <si>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</si>
  <si>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</si>
  <si>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</si>
  <si>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</si>
  <si>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</si>
  <si>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</si>
  <si>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</si>
  <si>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</si>
  <si>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</si>
  <si>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</si>
  <si>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</si>
  <si>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</si>
  <si>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</si>
  <si>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</si>
  <si>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</si>
  <si>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</si>
  <si>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</si>
  <si>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</si>
  <si>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</si>
  <si>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</si>
  <si>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</si>
  <si>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</si>
  <si>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</si>
  <si>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</si>
  <si>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</si>
  <si>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</si>
  <si>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</si>
  <si>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</si>
  <si>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</si>
  <si>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</si>
  <si>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</si>
  <si>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</si>
  <si>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</si>
  <si>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</si>
  <si>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</si>
  <si>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</si>
  <si>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</si>
  <si>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</si>
  <si>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</si>
  <si>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</si>
  <si>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</si>
  <si>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</si>
  <si>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</si>
  <si>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</si>
  <si>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</si>
  <si>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</si>
  <si>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</si>
  <si>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</si>
  <si>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</si>
  <si>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</si>
  <si>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</si>
  <si>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</si>
  <si>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</si>
  <si>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</si>
  <si>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</si>
  <si>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</si>
  <si>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</si>
  <si>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</si>
  <si>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</si>
  <si>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</si>
  <si>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</si>
  <si>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</si>
  <si>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</si>
  <si>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</si>
  <si>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</si>
  <si>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</si>
  <si>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</si>
  <si>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</si>
  <si>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</si>
  <si>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</si>
  <si>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</si>
  <si>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</si>
  <si>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</si>
  <si>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</si>
  <si>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</si>
  <si>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</si>
  <si>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</si>
  <si>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</si>
  <si>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</si>
  <si>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</si>
  <si>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</si>
  <si>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</si>
  <si>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</si>
  <si>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</si>
  <si>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</si>
  <si>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</si>
  <si>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</si>
  <si>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</si>
  <si>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</si>
  <si>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</si>
  <si>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</si>
  <si>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</si>
  <si>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</si>
  <si>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</si>
  <si>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</si>
  <si>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</si>
  <si>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</si>
  <si>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</si>
  <si>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</si>
  <si>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</si>
  <si>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</si>
  <si>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</si>
  <si>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</si>
  <si>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</si>
  <si>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</si>
  <si>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</si>
  <si>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</si>
  <si>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</si>
  <si>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</si>
  <si>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</si>
  <si>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</si>
  <si>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</si>
  <si>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</si>
  <si>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</si>
  <si>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</si>
  <si>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</si>
  <si>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</si>
  <si>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</si>
  <si>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</si>
  <si>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</si>
  <si>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</si>
  <si>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</si>
  <si>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</si>
  <si>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</si>
  <si>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</si>
  <si>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</si>
  <si>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</si>
  <si>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</si>
  <si>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</si>
  <si>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</si>
  <si>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</si>
  <si>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</si>
  <si>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</si>
  <si>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</si>
  <si>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</si>
  <si>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</si>
  <si>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</si>
  <si>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</si>
  <si>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</si>
  <si>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</si>
  <si>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</si>
  <si>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</si>
  <si>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</si>
  <si>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</si>
  <si>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</si>
  <si>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</si>
  <si>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</si>
  <si>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</si>
  <si>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</si>
  <si>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</si>
  <si>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</si>
  <si>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</si>
  <si>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</si>
  <si>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</si>
  <si>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</si>
  <si>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</si>
  <si>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</si>
  <si>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</si>
  <si>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</si>
  <si>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</si>
  <si>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</si>
  <si>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</si>
  <si>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</si>
  <si>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</si>
  <si>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</si>
  <si>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</si>
  <si>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</si>
  <si>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</si>
  <si>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</si>
  <si>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</si>
  <si>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</si>
  <si>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</si>
  <si>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</si>
  <si>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</si>
  <si>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</si>
  <si>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</si>
  <si>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</si>
  <si>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</si>
  <si>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</si>
  <si>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</si>
  <si>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</si>
  <si>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</si>
  <si>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</si>
  <si>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</si>
  <si>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</si>
  <si>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</si>
  <si>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</si>
  <si>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</si>
  <si>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</si>
  <si>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</si>
  <si>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</si>
  <si>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</si>
  <si>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</si>
  <si>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</si>
  <si>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</si>
  <si>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</si>
  <si>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</si>
  <si>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</si>
  <si>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</si>
  <si>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</si>
  <si>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</si>
  <si>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</si>
  <si>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</si>
  <si>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</si>
  <si>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</si>
  <si>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</si>
  <si>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</si>
  <si>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</si>
  <si>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</si>
  <si>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</si>
  <si>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</si>
  <si>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</si>
  <si>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</si>
  <si>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</si>
  <si>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</si>
  <si>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</si>
  <si>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</si>
  <si>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</si>
  <si>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</si>
  <si>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</si>
  <si>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</si>
  <si>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</si>
  <si>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</si>
  <si>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</si>
  <si>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</si>
  <si>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</si>
  <si>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</si>
  <si>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</si>
  <si>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</si>
  <si>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</si>
  <si>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</si>
  <si>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</si>
  <si>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</si>
  <si>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</si>
  <si>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</si>
  <si>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</si>
  <si>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</si>
  <si>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</si>
  <si>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</si>
  <si>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</si>
  <si>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</si>
  <si>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</si>
  <si>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</si>
  <si>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</si>
  <si>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</si>
  <si>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</si>
  <si>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</si>
  <si>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</si>
  <si>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</si>
  <si>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</si>
  <si>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</si>
  <si>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</si>
  <si>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</si>
  <si>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</si>
  <si>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</si>
  <si>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</si>
  <si>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</si>
  <si>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</si>
  <si>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</si>
  <si>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</si>
  <si>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</si>
  <si>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</si>
  <si>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</si>
  <si>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</si>
  <si>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</si>
  <si>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</si>
  <si>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</si>
  <si>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</si>
  <si>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</si>
  <si>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</si>
  <si>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</si>
  <si>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</si>
  <si>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</si>
  <si>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</si>
  <si>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</si>
  <si>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</si>
  <si>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</si>
  <si>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</si>
  <si>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</si>
  <si>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</si>
  <si>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</si>
  <si>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</si>
  <si>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</si>
  <si>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</si>
  <si>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</si>
  <si>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</si>
  <si>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</si>
  <si>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</si>
  <si>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</si>
  <si>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</si>
  <si>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</si>
  <si>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</si>
  <si>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</si>
  <si>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</si>
  <si>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</si>
  <si>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</si>
  <si>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</si>
  <si>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</si>
  <si>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</si>
  <si>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</si>
  <si>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</si>
  <si>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</si>
  <si>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</si>
  <si>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</si>
  <si>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</si>
  <si>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</si>
  <si>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</si>
  <si>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</si>
  <si>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</si>
  <si>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</si>
  <si>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</si>
  <si>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</si>
  <si>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</si>
  <si>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</si>
  <si>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</si>
  <si>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</si>
  <si>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</si>
  <si>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</si>
  <si>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</si>
  <si>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</si>
  <si>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</si>
  <si>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</si>
  <si>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</si>
  <si>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</si>
  <si>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</si>
  <si>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</si>
  <si>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</si>
  <si>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</si>
  <si>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</si>
  <si>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</si>
  <si>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</si>
  <si>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</si>
  <si>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</si>
  <si>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</si>
  <si>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</si>
  <si>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</si>
  <si>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</si>
  <si>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</si>
  <si>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</si>
  <si>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</si>
  <si>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</si>
  <si>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</si>
  <si>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</si>
  <si>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</si>
  <si>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</si>
  <si>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</si>
  <si>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</si>
  <si>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</si>
  <si>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</si>
  <si>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</si>
  <si>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</si>
  <si>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</si>
  <si>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</si>
  <si>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</si>
  <si>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</si>
  <si>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</si>
  <si>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</si>
  <si>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</si>
  <si>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</si>
  <si>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</si>
  <si>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</si>
  <si>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</si>
  <si>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</si>
  <si>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</si>
  <si>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</si>
  <si>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</si>
  <si>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</si>
  <si>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</si>
  <si>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</si>
  <si>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</si>
  <si>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</si>
  <si>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</si>
  <si>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</si>
  <si>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</si>
  <si>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</si>
  <si>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</si>
  <si>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</si>
  <si>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</si>
  <si>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</si>
  <si>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</si>
  <si>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</si>
  <si>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</si>
  <si>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</si>
  <si>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</si>
  <si>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</si>
  <si>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</si>
  <si>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</si>
  <si>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</si>
  <si>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</si>
  <si>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</si>
  <si>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</si>
  <si>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</si>
  <si>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</si>
  <si>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</si>
  <si>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</si>
  <si>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</si>
  <si>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</si>
  <si>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</si>
  <si>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</si>
  <si>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</si>
  <si>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</si>
  <si>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</si>
  <si>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</si>
  <si>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</si>
  <si>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</si>
  <si>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</si>
  <si>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</si>
  <si>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</si>
  <si>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</si>
  <si>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</si>
  <si>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</si>
  <si>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</si>
  <si>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</si>
  <si>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</si>
  <si>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</si>
  <si>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</si>
  <si>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</si>
  <si>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</si>
  <si>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</si>
  <si>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</si>
  <si>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</si>
  <si>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</si>
  <si>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</si>
  <si>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</si>
  <si>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</si>
  <si>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</si>
  <si>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</si>
  <si>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</si>
  <si>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</si>
  <si>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</si>
  <si>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</si>
  <si>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</si>
  <si>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</si>
  <si>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</si>
  <si>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</si>
  <si>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</si>
  <si>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</si>
  <si>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</si>
  <si>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</si>
  <si>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</si>
  <si>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</si>
  <si>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</si>
  <si>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</si>
  <si>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</si>
  <si>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</si>
  <si>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</si>
  <si>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</si>
  <si>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</si>
  <si>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</si>
  <si>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</si>
  <si>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</si>
  <si>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</si>
  <si>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</si>
  <si>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</si>
  <si>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</si>
  <si>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</si>
  <si>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</si>
  <si>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</si>
  <si>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</si>
  <si>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</si>
  <si>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</si>
  <si>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</si>
  <si>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</si>
  <si>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</si>
  <si>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</si>
  <si>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</si>
  <si>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</si>
  <si>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</si>
  <si>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</si>
  <si>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</si>
  <si>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</si>
  <si>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</si>
  <si>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</si>
  <si>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</si>
  <si>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</si>
  <si>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</si>
  <si>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</si>
  <si>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</si>
  <si>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</si>
  <si>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</si>
  <si>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</si>
  <si>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</si>
  <si>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</si>
  <si>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</si>
  <si>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</si>
  <si>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</si>
  <si>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</si>
  <si>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</si>
  <si>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</si>
  <si>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</si>
  <si>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</si>
  <si>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</si>
  <si>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</si>
  <si>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</si>
  <si>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</si>
  <si>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</si>
  <si>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</si>
  <si>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</si>
  <si>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</si>
  <si>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</si>
  <si>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</si>
  <si>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</si>
  <si>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</si>
  <si>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</si>
  <si>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</si>
  <si>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</si>
  <si>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</si>
  <si>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</si>
  <si>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</si>
  <si>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</si>
  <si>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</si>
  <si>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</si>
  <si>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</si>
  <si>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</si>
  <si>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</si>
  <si>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</si>
  <si>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</si>
  <si>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</si>
  <si>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</si>
  <si>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</si>
  <si>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</si>
  <si>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</si>
  <si>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</si>
  <si>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</si>
  <si>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</si>
  <si>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</si>
  <si>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</si>
  <si>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</si>
  <si>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</si>
  <si>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</si>
  <si>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</si>
  <si>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</si>
  <si>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</si>
  <si>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</si>
  <si>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</si>
  <si>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</si>
  <si>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</si>
  <si>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</si>
  <si>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</si>
  <si>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</si>
  <si>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</si>
  <si>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</si>
  <si>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</si>
  <si>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</si>
  <si>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</si>
  <si>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</si>
  <si>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</si>
  <si>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</si>
  <si>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</si>
  <si>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</si>
  <si>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</si>
  <si>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</si>
  <si>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</si>
  <si>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</si>
  <si>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</si>
  <si>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</si>
  <si>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</si>
  <si>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</si>
  <si>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</si>
  <si>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</si>
  <si>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</si>
  <si>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</si>
  <si>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</si>
  <si>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</si>
  <si>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</si>
  <si>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</si>
  <si>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</si>
  <si>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</si>
  <si>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</si>
  <si>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</si>
  <si>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</si>
  <si>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</si>
  <si>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</si>
  <si>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</si>
  <si>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</si>
  <si>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</si>
  <si>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</si>
  <si>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</si>
  <si>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</si>
  <si>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</si>
  <si>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</si>
  <si>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</si>
  <si>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</si>
  <si>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</si>
  <si>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</si>
  <si>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</si>
  <si>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</si>
  <si>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</si>
  <si>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</si>
  <si>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</si>
  <si>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</si>
  <si>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</si>
  <si>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</si>
  <si>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</si>
  <si>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</si>
  <si>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</si>
  <si>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</si>
  <si>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</si>
  <si>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</si>
  <si>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</si>
  <si>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</si>
  <si>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</si>
  <si>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</si>
  <si>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</si>
  <si>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</si>
  <si>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</si>
  <si>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</si>
  <si>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</si>
  <si>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</si>
  <si>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</si>
  <si>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</si>
  <si>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</si>
  <si>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</si>
  <si>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</si>
  <si>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</si>
  <si>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</si>
  <si>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</si>
  <si>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</si>
  <si>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</si>
  <si>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</si>
  <si>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</si>
  <si>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</si>
  <si>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</si>
  <si>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</si>
  <si>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</si>
  <si>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</si>
  <si>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</si>
  <si>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</si>
  <si>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</si>
  <si>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</si>
  <si>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</si>
  <si>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</si>
  <si>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</si>
  <si>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</si>
  <si>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</si>
  <si>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</si>
  <si>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</si>
  <si>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</si>
  <si>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</si>
  <si>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</si>
  <si>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</si>
  <si>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</si>
  <si>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</si>
  <si>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</si>
  <si>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</si>
  <si>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</si>
  <si>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</si>
  <si>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</si>
  <si>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</si>
  <si>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</si>
  <si>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</si>
  <si>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</si>
  <si>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</si>
  <si>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</si>
  <si>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</si>
  <si>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</si>
  <si>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</si>
  <si>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</si>
  <si>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</si>
  <si>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</si>
  <si>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</si>
  <si>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</si>
  <si>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</si>
  <si>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</si>
  <si>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</si>
  <si>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</si>
  <si>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</si>
  <si>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</si>
  <si>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</si>
  <si>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</si>
  <si>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</si>
  <si>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</si>
  <si>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</si>
  <si>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</si>
  <si>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</si>
  <si>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</si>
  <si>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</si>
  <si>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</si>
  <si>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</si>
  <si>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</si>
  <si>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</si>
  <si>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</si>
  <si>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</si>
  <si>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</si>
  <si>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</si>
  <si>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</si>
  <si>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</si>
  <si>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</si>
  <si>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</si>
  <si>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</si>
  <si>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</si>
  <si>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</si>
  <si>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</si>
  <si>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</si>
  <si>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</si>
  <si>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</si>
  <si>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</si>
  <si>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</si>
  <si>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</si>
  <si>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</si>
  <si>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</si>
  <si>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</si>
  <si>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</si>
  <si>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</si>
  <si>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</si>
  <si>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</si>
  <si>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</si>
  <si>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</si>
  <si>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</si>
  <si>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</si>
  <si>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</si>
  <si>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</si>
  <si>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</si>
  <si>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</si>
  <si>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</si>
  <si>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</si>
  <si>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</si>
  <si>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</si>
  <si>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</si>
  <si>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</si>
  <si>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</si>
  <si>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</si>
  <si>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</si>
  <si>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</si>
  <si>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</si>
  <si>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</si>
  <si>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</si>
  <si>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</si>
  <si>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</si>
  <si>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</si>
  <si>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</si>
  <si>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</si>
  <si>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</si>
  <si>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</si>
  <si>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</si>
  <si>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</si>
  <si>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</si>
  <si>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</si>
  <si>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</si>
  <si>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</si>
  <si>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</si>
  <si>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</si>
  <si>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</si>
  <si>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</si>
  <si>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</si>
  <si>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</si>
  <si>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</si>
  <si>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</si>
  <si>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</si>
  <si>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</si>
  <si>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</si>
  <si>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</si>
  <si>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</si>
  <si>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</si>
  <si>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</si>
  <si>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</si>
  <si>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</si>
  <si>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</si>
  <si>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</si>
  <si>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</si>
  <si>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</si>
  <si>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</si>
  <si>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</si>
  <si>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</si>
  <si>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</si>
  <si>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</si>
  <si>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</si>
  <si>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</si>
  <si>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</si>
  <si>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</si>
  <si>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</si>
  <si>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</si>
  <si>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</si>
  <si>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</si>
  <si>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</si>
  <si>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</si>
  <si>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</si>
  <si>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</si>
  <si>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</si>
  <si>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</si>
  <si>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</si>
  <si>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</si>
  <si>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</si>
  <si>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</si>
  <si>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</si>
  <si>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</si>
  <si>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</si>
  <si>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</si>
  <si>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</si>
  <si>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</si>
  <si>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</si>
  <si>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</si>
  <si>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</si>
  <si>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</si>
  <si>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</si>
  <si>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</si>
  <si>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</si>
  <si>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</si>
  <si>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</si>
  <si>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</si>
  <si>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</si>
  <si>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</si>
  <si>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</si>
  <si>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</si>
  <si>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</si>
  <si>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</si>
  <si>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</si>
  <si>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</si>
  <si>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</si>
  <si>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</si>
  <si>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</si>
  <si>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</si>
  <si>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</si>
  <si>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</si>
  <si>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</si>
  <si>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</si>
  <si>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</si>
  <si>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</si>
  <si>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</si>
  <si>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</si>
  <si>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</si>
  <si>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</si>
  <si>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</si>
  <si>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</si>
  <si>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</si>
  <si>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</si>
  <si>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</si>
  <si>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</si>
  <si>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</si>
  <si>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</si>
  <si>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</si>
  <si>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</si>
  <si>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</si>
  <si>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</si>
  <si>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</si>
  <si>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</si>
  <si>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</si>
  <si>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</si>
  <si>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</si>
  <si>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</si>
  <si>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</si>
  <si>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</si>
  <si>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</si>
  <si>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</si>
  <si>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</si>
  <si>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</si>
  <si>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</si>
  <si>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</si>
  <si>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</si>
  <si>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</si>
  <si>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</si>
  <si>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</si>
  <si>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</si>
  <si>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</si>
  <si>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</si>
  <si>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</si>
  <si>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</si>
  <si>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</si>
  <si>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</si>
  <si>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</si>
  <si>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</si>
  <si>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</si>
  <si>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</si>
  <si>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</si>
  <si>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</si>
  <si>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</si>
  <si>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</si>
  <si>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</si>
  <si>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</si>
  <si>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</si>
  <si>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</si>
  <si>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</si>
  <si>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</si>
  <si>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</si>
  <si>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</si>
  <si>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</si>
  <si>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</si>
  <si>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</si>
  <si>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</si>
  <si>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</si>
  <si>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</si>
  <si>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</si>
  <si>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</si>
  <si>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</si>
  <si>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</si>
  <si>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</si>
  <si>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</si>
  <si>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</si>
  <si>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</si>
  <si>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</si>
  <si>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</si>
  <si>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</si>
  <si>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</si>
  <si>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</si>
  <si>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</si>
  <si>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</si>
  <si>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</si>
  <si>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</si>
  <si>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</si>
  <si>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</si>
  <si>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</si>
  <si>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</si>
  <si>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</si>
  <si>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</si>
  <si>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</si>
  <si>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</si>
  <si>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</si>
  <si>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</si>
  <si>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</si>
  <si>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</si>
  <si>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</si>
  <si>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</si>
  <si>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</si>
  <si>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</si>
  <si>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</si>
  <si>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</si>
  <si>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</si>
  <si>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</si>
  <si>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</si>
  <si>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</si>
  <si>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</si>
  <si>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</si>
  <si>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</si>
  <si>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</si>
  <si>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</si>
  <si>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</si>
  <si>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</si>
  <si>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</si>
  <si>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</si>
  <si>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</si>
  <si>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</si>
  <si>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</si>
  <si>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</si>
  <si>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</si>
  <si>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</si>
  <si>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</si>
  <si>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</si>
  <si>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</si>
  <si>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</si>
  <si>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</si>
  <si>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</si>
  <si>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</si>
  <si>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</si>
  <si>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</si>
  <si>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</si>
  <si>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</si>
  <si>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</si>
  <si>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</si>
  <si>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</si>
  <si>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</si>
  <si>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</si>
  <si>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</si>
  <si>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</si>
  <si>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</si>
  <si>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</si>
  <si>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</si>
  <si>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</si>
  <si>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</si>
  <si>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</si>
  <si>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</si>
  <si>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</si>
  <si>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</si>
  <si>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</si>
  <si>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</si>
  <si>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</si>
  <si>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</si>
  <si>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</si>
  <si>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</si>
  <si>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</si>
  <si>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</si>
  <si>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</si>
  <si>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</si>
  <si>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</si>
  <si>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</si>
  <si>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</si>
  <si>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</si>
  <si>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</si>
  <si>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</si>
  <si>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</si>
  <si>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</si>
  <si>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</si>
  <si>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</si>
  <si>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</si>
  <si>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</si>
  <si>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</si>
  <si>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</si>
  <si>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</si>
  <si>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</si>
  <si>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</si>
  <si>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</si>
  <si>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</si>
  <si>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</si>
  <si>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</si>
  <si>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</si>
  <si>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</si>
  <si>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</si>
  <si>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</si>
  <si>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</si>
  <si>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</si>
  <si>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</si>
  <si>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</si>
  <si>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</si>
  <si>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</si>
  <si>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</si>
  <si>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</si>
  <si>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</si>
  <si>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</si>
  <si>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</si>
  <si>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</si>
  <si>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</si>
  <si>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</si>
  <si>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</si>
  <si>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</si>
  <si>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</si>
  <si>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</si>
  <si>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</si>
  <si>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</si>
  <si>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</si>
  <si>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</si>
  <si>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</si>
  <si>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</si>
  <si>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</si>
  <si>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</si>
  <si>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</si>
  <si>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</si>
  <si>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</si>
  <si>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</si>
  <si>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</si>
  <si>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</si>
  <si>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</si>
  <si>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</si>
  <si>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</si>
  <si>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</si>
  <si>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</si>
  <si>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</si>
  <si>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</si>
  <si>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</si>
  <si>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</si>
  <si>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</si>
  <si>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</si>
  <si>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</si>
  <si>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</si>
  <si>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</si>
  <si>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</si>
  <si>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</si>
  <si>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</si>
  <si>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</si>
  <si>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</si>
  <si>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</si>
  <si>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</si>
  <si>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</si>
  <si>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</si>
  <si>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</si>
  <si>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</si>
  <si>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</si>
  <si>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</si>
  <si>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</si>
  <si>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</si>
  <si>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</si>
  <si>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</si>
  <si>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</si>
  <si>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</si>
  <si>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</si>
  <si>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</si>
  <si>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</si>
  <si>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</si>
  <si>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</si>
  <si>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</si>
  <si>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</si>
  <si>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</si>
  <si>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</si>
  <si>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</si>
  <si>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</si>
  <si>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</si>
  <si>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</si>
  <si>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</si>
  <si>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</si>
  <si>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</si>
  <si>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</si>
  <si>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</si>
  <si>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</si>
  <si>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</si>
  <si>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</si>
  <si>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</si>
  <si>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</si>
  <si>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</si>
  <si>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</si>
  <si>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</si>
  <si>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</si>
  <si>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</si>
  <si>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</si>
  <si>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</si>
  <si>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</si>
  <si>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</si>
  <si>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</si>
  <si>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</si>
  <si>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</si>
  <si>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</si>
  <si>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</si>
  <si>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</si>
  <si>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</si>
  <si>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</si>
  <si>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</si>
  <si>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</si>
  <si>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</si>
  <si>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</si>
  <si>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</si>
  <si>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</si>
  <si>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</si>
  <si>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</si>
  <si>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</si>
  <si>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</si>
  <si>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</si>
  <si>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</si>
  <si>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</si>
  <si>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</si>
  <si>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</si>
  <si>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</si>
  <si>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</si>
  <si>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</si>
  <si>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</si>
  <si>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</si>
  <si>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</si>
  <si>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</si>
  <si>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</si>
  <si>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</si>
  <si>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</si>
  <si>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</si>
  <si>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</si>
  <si>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</si>
  <si>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</si>
  <si>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</si>
  <si>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</si>
  <si>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</si>
  <si>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</si>
  <si>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</si>
  <si>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</si>
  <si>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</si>
  <si>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</si>
  <si>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</si>
  <si>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</si>
  <si>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</si>
  <si>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</si>
  <si>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</si>
  <si>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</si>
  <si>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</si>
  <si>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</si>
  <si>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</si>
  <si>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</si>
  <si>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</si>
  <si>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</si>
  <si>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</si>
  <si>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</si>
  <si>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</si>
  <si>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</si>
  <si>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</si>
  <si>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</si>
  <si>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</si>
  <si>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</si>
  <si>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</si>
  <si>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</si>
  <si>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</si>
  <si>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</si>
  <si>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</si>
  <si>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</si>
  <si>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</si>
  <si>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</si>
  <si>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</si>
  <si>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</si>
  <si>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</si>
  <si>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</si>
  <si>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</si>
  <si>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</si>
  <si>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</si>
  <si>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</si>
  <si>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</si>
  <si>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</si>
  <si>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</si>
  <si>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</si>
  <si>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</si>
  <si>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</si>
  <si>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</si>
  <si>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</si>
  <si>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</si>
  <si>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</si>
  <si>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</si>
  <si>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</si>
  <si>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</si>
  <si>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</si>
  <si>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</si>
  <si>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</si>
  <si>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</si>
  <si>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</si>
  <si>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</si>
  <si>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</si>
  <si>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</si>
  <si>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</si>
  <si>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</si>
  <si>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</si>
  <si>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</si>
  <si>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</si>
  <si>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</si>
  <si>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</si>
  <si>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</si>
  <si>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</si>
  <si>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</si>
  <si>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</si>
  <si>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</si>
  <si>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</si>
  <si>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</si>
  <si>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</si>
  <si>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</si>
  <si>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</si>
  <si>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</si>
  <si>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</si>
  <si>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</si>
  <si>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</si>
  <si>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</si>
  <si>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</si>
  <si>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</si>
  <si>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</si>
  <si>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</si>
  <si>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</si>
  <si>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</si>
  <si>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</si>
  <si>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</si>
  <si>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</si>
  <si>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</si>
  <si>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</si>
  <si>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</si>
  <si>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</si>
  <si>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</si>
  <si>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</si>
  <si>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</si>
  <si>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</si>
  <si>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</si>
  <si>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</si>
  <si>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</si>
  <si>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</si>
  <si>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</si>
  <si>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</si>
  <si>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</si>
  <si>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</si>
  <si>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</si>
  <si>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</si>
  <si>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</si>
  <si>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</si>
  <si>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</si>
  <si>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</si>
  <si>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</si>
  <si>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</si>
  <si>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</si>
  <si>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</si>
  <si>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</si>
  <si>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</si>
  <si>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</si>
  <si>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</si>
  <si>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</si>
  <si>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</si>
  <si>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</si>
  <si>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</si>
  <si>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</si>
  <si>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</si>
  <si>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</si>
  <si>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</si>
  <si>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</si>
  <si>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</si>
  <si>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</si>
  <si>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</si>
  <si>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</si>
  <si>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</si>
  <si>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</si>
  <si>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</si>
  <si>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</si>
  <si>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</si>
  <si>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</si>
  <si>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</si>
  <si>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</si>
  <si>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</si>
  <si>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</si>
  <si>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</si>
  <si>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</si>
  <si>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</si>
  <si>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</si>
  <si>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</si>
  <si>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</si>
  <si>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</si>
  <si>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</si>
  <si>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</si>
  <si>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</si>
  <si>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</si>
  <si>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</si>
  <si>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</si>
  <si>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</si>
  <si>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</si>
  <si>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</si>
  <si>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</si>
  <si>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</si>
  <si>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</si>
  <si>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</si>
  <si>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</si>
  <si>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</si>
  <si>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</si>
  <si>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</si>
  <si>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</si>
  <si>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</si>
  <si>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</si>
  <si>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</si>
  <si>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</si>
  <si>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</si>
  <si>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</si>
  <si>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</si>
  <si>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</si>
  <si>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</si>
  <si>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</si>
  <si>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</si>
  <si>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</si>
  <si>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</si>
  <si>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</si>
  <si>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</si>
  <si>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</si>
  <si>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</si>
  <si>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</si>
  <si>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</si>
  <si>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</si>
  <si>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</si>
  <si>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</si>
  <si>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</si>
  <si>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</si>
  <si>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</si>
  <si>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</si>
  <si>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</si>
  <si>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</si>
  <si>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</si>
  <si>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</si>
  <si>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</si>
  <si>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</si>
  <si>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</si>
  <si>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</si>
  <si>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</si>
  <si>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</si>
  <si>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</si>
  <si>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</si>
  <si>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</si>
  <si>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</si>
  <si>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</si>
  <si>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</si>
  <si>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</si>
  <si>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</si>
  <si>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</si>
  <si>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</si>
  <si>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</si>
  <si>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</si>
  <si>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</si>
  <si>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</si>
  <si>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</si>
  <si>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</si>
  <si>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</si>
  <si>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</si>
  <si>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</si>
  <si>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</si>
  <si>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</si>
  <si>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</si>
  <si>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</si>
  <si>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</si>
  <si>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</si>
  <si>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</si>
  <si>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</si>
  <si>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</si>
  <si>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</si>
  <si>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</si>
  <si>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</si>
  <si>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</si>
  <si>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</si>
  <si>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</si>
  <si>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</si>
  <si>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</si>
  <si>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</si>
  <si>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</si>
  <si>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</si>
  <si>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</si>
  <si>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</si>
  <si>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</si>
  <si>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</si>
  <si>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</si>
  <si>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</si>
  <si>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</si>
  <si>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</si>
  <si>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</si>
  <si>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</si>
  <si>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</si>
  <si>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</si>
  <si>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</si>
  <si>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</si>
  <si>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</si>
  <si>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</si>
  <si>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</si>
  <si>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</si>
  <si>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</si>
  <si>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</si>
  <si>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</si>
  <si>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</si>
  <si>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</si>
  <si>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</si>
  <si>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</si>
  <si>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</si>
  <si>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</si>
  <si>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</si>
  <si>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</si>
  <si>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</si>
  <si>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</si>
  <si>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</si>
  <si>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</si>
  <si>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</si>
  <si>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</si>
  <si>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</si>
  <si>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</si>
  <si>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</si>
  <si>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</si>
  <si>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</si>
  <si>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</si>
  <si>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</si>
  <si>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</si>
  <si>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</si>
  <si>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</si>
  <si>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</si>
  <si>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</si>
  <si>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</si>
  <si>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</si>
  <si>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</si>
  <si>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</si>
  <si>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</si>
  <si>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</si>
  <si>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</si>
  <si>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</si>
  <si>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</si>
  <si>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</si>
  <si>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</si>
  <si>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</si>
  <si>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</si>
  <si>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</si>
  <si>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</si>
  <si>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</si>
  <si>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</si>
  <si>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</si>
  <si>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</si>
  <si>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</si>
  <si>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</si>
  <si>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</si>
  <si>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</si>
  <si>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</si>
  <si>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</si>
  <si>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</si>
  <si>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</si>
  <si>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</si>
  <si>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</si>
  <si>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</si>
  <si>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</si>
  <si>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</si>
  <si>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</si>
  <si>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</si>
  <si>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</si>
  <si>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</si>
  <si>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</si>
  <si>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</si>
  <si>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</si>
  <si>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</si>
  <si>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</si>
  <si>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</si>
  <si>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</si>
  <si>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</si>
  <si>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</si>
  <si>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</si>
  <si>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</si>
  <si>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</si>
  <si>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</si>
  <si>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</si>
  <si>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</si>
  <si>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</si>
  <si>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</si>
  <si>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</si>
  <si>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</si>
  <si>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</si>
  <si>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</si>
  <si>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</si>
  <si>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</si>
  <si>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</si>
  <si>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</si>
  <si>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</si>
  <si>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</si>
  <si>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</si>
  <si>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</si>
  <si>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</si>
  <si>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</si>
  <si>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</si>
  <si>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</si>
  <si>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</si>
  <si>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</si>
  <si>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</si>
  <si>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</si>
  <si>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</si>
  <si>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</si>
  <si>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</si>
  <si>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</si>
  <si>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</si>
  <si>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</si>
  <si>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</si>
  <si>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</si>
  <si>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</si>
  <si>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</si>
  <si>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</si>
  <si>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</si>
  <si>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</si>
  <si>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</si>
  <si>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</si>
  <si>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</si>
  <si>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</si>
  <si>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</si>
  <si>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</si>
  <si>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</si>
  <si>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</si>
  <si>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</si>
  <si>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</si>
  <si>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</si>
  <si>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</si>
  <si>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</si>
  <si>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</si>
  <si>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</si>
  <si>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</si>
  <si>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</si>
  <si>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</si>
  <si>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</si>
  <si>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</si>
  <si>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</si>
  <si>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</si>
  <si>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</si>
  <si>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</si>
  <si>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</si>
  <si>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</si>
  <si>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</si>
  <si>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</si>
  <si>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</si>
  <si>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</si>
  <si>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</si>
  <si>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</si>
  <si>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</si>
  <si>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</si>
  <si>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</si>
  <si>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</si>
  <si>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</si>
  <si>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</si>
  <si>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</si>
  <si>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</si>
  <si>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</si>
  <si>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</si>
  <si>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</si>
  <si>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</si>
  <si>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</si>
  <si>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</si>
  <si>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</si>
  <si>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</si>
  <si>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</si>
  <si>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</si>
  <si>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</si>
  <si>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</si>
  <si>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</si>
  <si>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</si>
  <si>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</si>
  <si>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</si>
  <si>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</si>
  <si>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</si>
  <si>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</si>
  <si>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</si>
  <si>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</si>
  <si>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</si>
  <si>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</si>
  <si>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</si>
  <si>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</si>
  <si>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</si>
  <si>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</si>
  <si>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</si>
  <si>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</si>
  <si>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</si>
  <si>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</si>
  <si>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</si>
  <si>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</si>
  <si>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</si>
  <si>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</si>
  <si>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</si>
  <si>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</si>
  <si>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</si>
  <si>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</si>
  <si>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</si>
  <si>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</si>
  <si>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</si>
  <si>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</si>
  <si>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</si>
  <si>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</si>
  <si>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</si>
  <si>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</si>
  <si>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</si>
  <si>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</si>
  <si>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</si>
  <si>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</si>
  <si>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</si>
  <si>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</si>
  <si>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</si>
  <si>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</si>
  <si>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</si>
  <si>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</si>
  <si>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</si>
  <si>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</si>
  <si>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</si>
  <si>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</si>
  <si>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</si>
  <si>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</si>
  <si>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</si>
  <si>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</si>
  <si>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</si>
  <si>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</si>
  <si>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</si>
  <si>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</si>
  <si>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</si>
  <si>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</si>
  <si>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</si>
  <si>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</si>
  <si>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</si>
  <si>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</si>
  <si>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</si>
  <si>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</si>
  <si>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</si>
  <si>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</si>
  <si>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</si>
  <si>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</si>
  <si>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</si>
  <si>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</si>
  <si>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</si>
  <si>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</si>
  <si>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</si>
  <si>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</si>
  <si>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</si>
  <si>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</si>
  <si>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</si>
  <si>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</si>
  <si>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</si>
  <si>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</si>
  <si>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</si>
  <si>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</si>
  <si>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</si>
  <si>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</si>
  <si>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</si>
  <si>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</si>
  <si>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</si>
  <si>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</si>
  <si>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</si>
  <si>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</si>
  <si>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</si>
  <si>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</si>
  <si>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</si>
  <si>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</si>
  <si>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</si>
  <si>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</si>
  <si>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</si>
  <si>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</si>
  <si>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</si>
  <si>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</si>
  <si>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</si>
  <si>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</si>
  <si>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</si>
  <si>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</si>
  <si>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</si>
  <si>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</si>
  <si>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</si>
  <si>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</si>
  <si>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</si>
  <si>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</si>
  <si>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</si>
  <si>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</si>
  <si>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</si>
  <si>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</si>
  <si>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</si>
  <si>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</si>
  <si>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</si>
  <si>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</si>
  <si>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</si>
  <si>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</si>
  <si>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</si>
  <si>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</si>
  <si>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</si>
  <si>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</si>
  <si>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</si>
  <si>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</si>
  <si>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</si>
  <si>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</si>
  <si>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</si>
  <si>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</si>
  <si>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</si>
  <si>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</si>
  <si>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</si>
  <si>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</si>
  <si>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</si>
  <si>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</si>
  <si>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</si>
  <si>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</si>
  <si>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</si>
  <si>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</si>
  <si>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</si>
  <si>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</si>
  <si>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</si>
  <si>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</si>
  <si>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</si>
  <si>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</si>
  <si>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</si>
  <si>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</si>
  <si>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</si>
  <si>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</si>
  <si>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</si>
  <si>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</si>
  <si>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</si>
  <si>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</si>
  <si>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</si>
  <si>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</si>
  <si>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</si>
  <si>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</si>
  <si>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</si>
  <si>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</si>
  <si>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</si>
  <si>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</si>
  <si>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</si>
  <si>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</si>
  <si>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</si>
  <si>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</si>
  <si>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</si>
  <si>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</si>
  <si>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</si>
  <si>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</si>
  <si>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</si>
  <si>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</si>
  <si>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</si>
  <si>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</si>
  <si>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</si>
  <si>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</si>
  <si>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</si>
  <si>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</si>
  <si>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</si>
  <si>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</si>
  <si>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</si>
  <si>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</si>
  <si>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</si>
  <si>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</si>
  <si>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</si>
  <si>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</si>
  <si>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</si>
  <si>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</si>
  <si>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</si>
  <si>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</si>
  <si>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</si>
  <si>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</si>
  <si>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</si>
  <si>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</si>
  <si>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</si>
  <si>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</si>
  <si>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</si>
  <si>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</si>
  <si>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</si>
  <si>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</si>
  <si>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</si>
  <si>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</si>
  <si>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</si>
  <si>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</si>
  <si>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</si>
  <si>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</si>
  <si>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</si>
  <si>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</si>
  <si>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</si>
  <si>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</si>
  <si>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</si>
  <si>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</si>
  <si>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</si>
  <si>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</si>
  <si>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</si>
  <si>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</si>
  <si>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</si>
  <si>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</si>
  <si>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</si>
  <si>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</si>
  <si>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</si>
  <si>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</si>
  <si>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</si>
  <si>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</si>
  <si>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</si>
  <si>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</si>
  <si>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</si>
  <si>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</si>
  <si>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</si>
  <si>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</si>
  <si>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</si>
  <si>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</si>
  <si>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</si>
  <si>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</si>
  <si>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</si>
  <si>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</si>
  <si>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</si>
  <si>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</si>
  <si>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</si>
  <si>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</si>
  <si>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</si>
  <si>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</si>
  <si>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</si>
  <si>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</si>
  <si>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</si>
  <si>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</si>
  <si>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</si>
  <si>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</si>
  <si>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</si>
  <si>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</si>
  <si>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</si>
  <si>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</si>
  <si>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</si>
  <si>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</si>
  <si>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</si>
  <si>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</si>
  <si>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</si>
  <si>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</si>
  <si>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</si>
  <si>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</si>
  <si>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</si>
  <si>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</si>
  <si>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</si>
  <si>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</si>
  <si>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</si>
  <si>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</si>
  <si>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</si>
  <si>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</si>
  <si>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</si>
  <si>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</si>
  <si>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</si>
  <si>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</si>
  <si>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</si>
  <si>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</si>
  <si>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</si>
  <si>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</si>
  <si>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</si>
  <si>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</si>
  <si>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</si>
  <si>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</si>
  <si>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</si>
  <si>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</si>
  <si>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</si>
  <si>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</si>
  <si>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</si>
  <si>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</si>
  <si>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</si>
  <si>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</si>
  <si>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</si>
  <si>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</si>
  <si>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</si>
  <si>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</si>
  <si>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</si>
  <si>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</si>
  <si>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</si>
  <si>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</si>
  <si>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</si>
  <si>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</si>
  <si>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</si>
  <si>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</si>
  <si>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</si>
  <si>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</si>
  <si>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</si>
  <si>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</si>
  <si>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</si>
  <si>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</si>
  <si>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</si>
  <si>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</si>
  <si>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</si>
  <si>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</si>
  <si>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</si>
  <si>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</si>
  <si>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</si>
  <si>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</si>
  <si>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</si>
  <si>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</si>
  <si>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</si>
  <si>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</si>
  <si>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</si>
  <si>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</si>
  <si>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</si>
  <si>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</si>
  <si>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</si>
  <si>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</si>
  <si>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</si>
  <si>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</si>
  <si>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</si>
  <si>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</si>
  <si>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</si>
  <si>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</si>
  <si>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</si>
  <si>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</si>
  <si>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</si>
  <si>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</si>
  <si>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</si>
  <si>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</si>
  <si>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</si>
  <si>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</si>
  <si>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</si>
  <si>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</si>
  <si>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</si>
  <si>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</si>
  <si>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</si>
  <si>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</si>
  <si>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</si>
  <si>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</si>
  <si>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</si>
  <si>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</si>
  <si>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</si>
  <si>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</si>
  <si>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</si>
  <si>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</si>
  <si>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</si>
  <si>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</si>
  <si>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</si>
  <si>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</si>
  <si>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</si>
  <si>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</si>
  <si>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</si>
  <si>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</si>
  <si>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</si>
  <si>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</si>
  <si>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</si>
  <si>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</si>
  <si>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</si>
  <si>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</si>
  <si>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</si>
  <si>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</si>
  <si>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</si>
  <si>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</si>
  <si>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</si>
  <si>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</si>
  <si>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</si>
  <si>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</si>
  <si>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</si>
  <si>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</si>
  <si>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</si>
  <si>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</si>
  <si>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</si>
  <si>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</si>
  <si>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</si>
  <si>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</si>
  <si>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</si>
  <si>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</si>
  <si>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</si>
  <si>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</si>
  <si>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</si>
  <si>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</si>
  <si>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</si>
  <si>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</si>
  <si>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</si>
  <si>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</si>
  <si>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</si>
  <si>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</si>
  <si>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</si>
  <si>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</si>
  <si>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</si>
  <si>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</si>
  <si>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</si>
  <si>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</si>
  <si>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</si>
  <si>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</si>
  <si>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</si>
  <si>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</si>
  <si>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</si>
  <si>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</si>
  <si>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</si>
  <si>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</si>
  <si>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</si>
  <si>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</si>
  <si>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</si>
  <si>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</si>
  <si>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</si>
  <si>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</si>
  <si>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</si>
  <si>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</si>
  <si>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</si>
  <si>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</si>
  <si>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</si>
  <si>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</si>
  <si>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</si>
  <si>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</si>
  <si>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</si>
  <si>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</si>
  <si>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</si>
  <si>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</si>
  <si>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</si>
  <si>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</si>
  <si>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</si>
  <si>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</si>
  <si>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</si>
  <si>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</si>
  <si>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</si>
  <si>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</si>
  <si>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</si>
  <si>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</si>
  <si>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</si>
  <si>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</si>
  <si>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</si>
  <si>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</si>
  <si>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</si>
  <si>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</si>
  <si>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</si>
  <si>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</si>
  <si>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</si>
  <si>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</si>
  <si>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</si>
  <si>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</si>
  <si>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</si>
  <si>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</si>
  <si>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</si>
  <si>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</si>
  <si>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</si>
  <si>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</si>
  <si>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</si>
  <si>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</si>
  <si>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</si>
  <si>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</si>
  <si>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</si>
  <si>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</si>
  <si>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</si>
  <si>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</si>
  <si>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</si>
  <si>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</si>
  <si>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</si>
  <si>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</si>
  <si>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</si>
  <si>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</si>
  <si>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</si>
  <si>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</si>
  <si>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</si>
  <si>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</si>
  <si>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</si>
  <si>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</si>
  <si>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</si>
  <si>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</si>
  <si>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</si>
  <si>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</si>
  <si>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</si>
  <si>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</si>
  <si>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</si>
  <si>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</si>
  <si>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</si>
  <si>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</si>
  <si>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</si>
  <si>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</si>
  <si>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</si>
  <si>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</si>
  <si>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</si>
  <si>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</si>
  <si>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</si>
  <si>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</si>
  <si>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</si>
  <si>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</si>
  <si>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</si>
  <si>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</si>
  <si>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</si>
  <si>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</si>
  <si>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</si>
  <si>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</si>
  <si>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</si>
  <si>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</si>
  <si>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</si>
  <si>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</si>
  <si>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</si>
  <si>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</si>
  <si>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</si>
  <si>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</si>
  <si>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</si>
  <si>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</si>
  <si>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</si>
  <si>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</si>
  <si>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</si>
  <si>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</si>
  <si>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</si>
  <si>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</si>
  <si>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</si>
  <si>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</si>
  <si>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</si>
  <si>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</si>
  <si>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</si>
  <si>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</si>
  <si>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</si>
  <si>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</si>
  <si>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</si>
  <si>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</si>
  <si>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</si>
  <si>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</si>
  <si>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</si>
  <si>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</si>
  <si>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</si>
  <si>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</si>
  <si>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</si>
  <si>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</si>
  <si>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</si>
  <si>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</si>
  <si>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</si>
  <si>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</si>
  <si>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</si>
  <si>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</si>
  <si>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</si>
  <si>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</si>
  <si>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</si>
  <si>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</si>
  <si>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</si>
  <si>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</si>
  <si>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</si>
  <si>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</si>
  <si>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</si>
  <si>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</si>
  <si>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</si>
  <si>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</si>
  <si>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</si>
  <si>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</si>
  <si>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</si>
  <si>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</si>
  <si>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</si>
  <si>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</si>
  <si>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</si>
  <si>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</si>
  <si>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</si>
  <si>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</si>
  <si>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</si>
  <si>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</si>
  <si>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</si>
  <si>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</si>
  <si>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</si>
  <si>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</si>
  <si>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</si>
  <si>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</si>
  <si>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</si>
  <si>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</si>
  <si>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</si>
  <si>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</si>
  <si>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</si>
  <si>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</si>
  <si>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</si>
  <si>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</si>
  <si>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</si>
  <si>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</si>
  <si>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</si>
  <si>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</si>
  <si>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</si>
  <si>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</si>
  <si>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</si>
  <si>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</si>
  <si>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</si>
  <si>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</si>
  <si>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</si>
  <si>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</si>
  <si>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</si>
  <si>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</si>
  <si>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</si>
  <si>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</si>
  <si>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</si>
  <si>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</si>
  <si>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</si>
  <si>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</si>
  <si>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</si>
  <si>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</si>
  <si>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</si>
  <si>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</si>
  <si>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</si>
  <si>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</si>
  <si>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</si>
  <si>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</si>
  <si>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</si>
  <si>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</si>
  <si>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</si>
  <si>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</si>
  <si>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</si>
  <si>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</si>
  <si>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</si>
  <si>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</si>
  <si>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</si>
  <si>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</si>
  <si>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</si>
  <si>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</si>
  <si>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</si>
  <si>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</si>
  <si>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</si>
  <si>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</si>
  <si>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</si>
  <si>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</si>
  <si>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</si>
  <si>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</si>
  <si>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</si>
  <si>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</si>
  <si>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</si>
  <si>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</si>
  <si>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</si>
  <si>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</si>
  <si>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</si>
  <si>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</si>
  <si>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</si>
  <si>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</si>
  <si>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</si>
  <si>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</si>
  <si>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</si>
  <si>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</si>
  <si>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</si>
  <si>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</si>
  <si>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</si>
  <si>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</si>
  <si>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</si>
  <si>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</si>
  <si>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</si>
  <si>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</si>
  <si>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</si>
  <si>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</si>
  <si>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</si>
  <si>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</si>
  <si>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</si>
  <si>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</si>
  <si>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</si>
  <si>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</si>
  <si>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</si>
  <si>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</si>
  <si>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</si>
  <si>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</si>
  <si>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</si>
  <si>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</si>
  <si>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</si>
  <si>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</si>
  <si>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</si>
  <si>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</si>
  <si>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</si>
  <si>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</si>
  <si>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</si>
  <si>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</si>
  <si>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</si>
  <si>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</si>
  <si>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</si>
  <si>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</si>
  <si>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</si>
  <si>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</si>
  <si>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</si>
  <si>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</si>
  <si>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</si>
  <si>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</si>
  <si>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</si>
  <si>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</si>
  <si>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</si>
  <si>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</si>
  <si>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</si>
  <si>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</si>
  <si>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</si>
  <si>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</si>
  <si>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</si>
  <si>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</si>
  <si>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</si>
  <si>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</si>
  <si>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</si>
  <si>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</si>
  <si>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</si>
  <si>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</si>
  <si>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</si>
  <si>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</si>
  <si>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</si>
  <si>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</si>
  <si>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</si>
  <si>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</si>
  <si>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</si>
  <si>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</si>
  <si>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</si>
  <si>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</si>
  <si>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</si>
  <si>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</si>
  <si>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</si>
  <si>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</si>
  <si>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</si>
  <si>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</si>
  <si>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</si>
  <si>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</si>
  <si>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</si>
  <si>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</si>
  <si>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</si>
  <si>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</si>
  <si>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</si>
  <si>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</si>
  <si>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</si>
  <si>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</si>
  <si>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</si>
  <si>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</si>
  <si>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</si>
  <si>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</si>
  <si>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</si>
  <si>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</si>
  <si>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</si>
  <si>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</si>
  <si>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</si>
  <si>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</si>
  <si>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</si>
  <si>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</si>
  <si>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</si>
  <si>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</si>
  <si>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</si>
  <si>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</si>
  <si>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</si>
  <si>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</si>
  <si>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</si>
  <si>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</si>
  <si>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</si>
  <si>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</si>
  <si>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</si>
  <si>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</si>
  <si>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</si>
  <si>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</si>
  <si>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</si>
  <si>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</si>
  <si>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</si>
  <si>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</si>
  <si>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</si>
  <si>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</si>
  <si>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</si>
  <si>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</si>
  <si>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</si>
  <si>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</si>
  <si>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</si>
  <si>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</si>
  <si>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</si>
  <si>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</si>
  <si>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</si>
  <si>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</si>
  <si>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</si>
  <si>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</si>
  <si>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</si>
  <si>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</si>
  <si>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</si>
  <si>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</si>
  <si>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</si>
  <si>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</si>
  <si>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</si>
  <si>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</si>
  <si>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</si>
  <si>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</si>
  <si>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</si>
  <si>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</si>
  <si>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</si>
  <si>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</si>
  <si>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</si>
  <si>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</si>
  <si>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</si>
  <si>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</si>
  <si>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</si>
  <si>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</si>
  <si>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</si>
  <si>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</si>
  <si>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</si>
  <si>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</si>
  <si>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</si>
  <si>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</si>
  <si>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</si>
  <si>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</si>
  <si>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</si>
  <si>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</si>
  <si>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</si>
  <si>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</si>
  <si>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</si>
  <si>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</si>
  <si>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</si>
  <si>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</si>
  <si>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</si>
  <si>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</si>
  <si>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</si>
  <si>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</si>
  <si>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</si>
  <si>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</si>
  <si>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</si>
  <si>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</si>
  <si>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</si>
  <si>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</si>
  <si>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</si>
  <si>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</si>
  <si>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</si>
  <si>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</si>
  <si>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</si>
  <si>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</si>
  <si>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</si>
  <si>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</si>
  <si>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</si>
  <si>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</si>
  <si>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</si>
  <si>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</si>
  <si>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</si>
  <si>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</si>
  <si>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</si>
  <si>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</si>
  <si>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</si>
  <si>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</si>
  <si>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</si>
  <si>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</si>
  <si>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</si>
  <si>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</si>
  <si>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</si>
  <si>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</si>
  <si>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</si>
  <si>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</si>
  <si>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</si>
  <si>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</si>
  <si>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</si>
  <si>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</si>
  <si>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</si>
  <si>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</si>
  <si>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</si>
  <si>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</si>
  <si>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</si>
  <si>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</si>
  <si>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</si>
  <si>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</si>
  <si>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</si>
  <si>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</si>
  <si>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</si>
  <si>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</si>
  <si>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</si>
  <si>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</si>
  <si>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</si>
  <si>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</si>
  <si>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</si>
  <si>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</si>
  <si>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</si>
  <si>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</si>
  <si>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</si>
  <si>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</si>
  <si>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</si>
  <si>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</si>
  <si>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</si>
  <si>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</si>
  <si>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</si>
  <si>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</si>
  <si>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</si>
  <si>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</si>
  <si>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</si>
  <si>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</si>
  <si>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</si>
  <si>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</si>
  <si>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</si>
  <si>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</si>
  <si>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</si>
  <si>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</si>
  <si>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</si>
  <si>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</si>
  <si>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</si>
  <si>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</si>
  <si>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</si>
  <si>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</si>
  <si>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</si>
  <si>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</si>
  <si>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</si>
  <si>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</si>
  <si>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</si>
  <si>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</si>
  <si>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</si>
  <si>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</si>
  <si>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</si>
  <si>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</si>
  <si>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</si>
  <si>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</si>
  <si>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</si>
  <si>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</si>
  <si>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</si>
  <si>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</si>
  <si>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</si>
  <si>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</si>
  <si>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</si>
  <si>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</si>
  <si>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</si>
  <si>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</si>
  <si>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</si>
  <si>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</si>
  <si>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</si>
  <si>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</si>
  <si>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</si>
  <si>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</si>
  <si>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</si>
  <si>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</si>
  <si>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</si>
  <si>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</si>
  <si>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</si>
  <si>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</si>
  <si>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</si>
  <si>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</si>
  <si>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</si>
  <si>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</si>
  <si>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</si>
  <si>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</si>
  <si>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</si>
  <si>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</si>
  <si>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</si>
  <si>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</si>
  <si>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</si>
  <si>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</si>
  <si>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</si>
  <si>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</si>
  <si>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</si>
  <si>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</si>
  <si>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</si>
  <si>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</si>
  <si>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</si>
  <si>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</si>
  <si>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</si>
  <si>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</si>
  <si>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</si>
  <si>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</si>
  <si>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</si>
  <si>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</si>
  <si>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</si>
  <si>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</si>
  <si>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</si>
  <si>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</si>
  <si>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</si>
  <si>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</si>
  <si>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</si>
  <si>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</si>
  <si>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</si>
  <si>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</si>
  <si>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</si>
  <si>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</si>
  <si>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</si>
  <si>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</si>
  <si>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</si>
  <si>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</si>
  <si>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</si>
  <si>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</si>
  <si>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</si>
  <si>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</si>
  <si>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</si>
  <si>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</si>
  <si>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</si>
  <si>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</si>
  <si>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</si>
  <si>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</si>
  <si>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</si>
  <si>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</si>
  <si>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</si>
  <si>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</si>
  <si>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</si>
  <si>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</si>
  <si>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</si>
  <si>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</si>
  <si>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</si>
  <si>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</si>
  <si>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</si>
  <si>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</si>
  <si>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</si>
  <si>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</si>
  <si>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</si>
  <si>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</si>
  <si>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</si>
  <si>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</si>
  <si>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</si>
  <si>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</si>
  <si>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</si>
  <si>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</si>
  <si>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</si>
  <si>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</si>
  <si>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</si>
  <si>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</si>
  <si>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</si>
  <si>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</si>
  <si>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</si>
  <si>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</si>
  <si>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</si>
  <si>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</si>
  <si>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</si>
  <si>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</si>
  <si>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</si>
  <si>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</si>
  <si>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</si>
  <si>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</si>
  <si>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</si>
  <si>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</si>
  <si>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</si>
  <si>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</si>
  <si>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</si>
  <si>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</si>
  <si>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</si>
  <si>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</si>
  <si>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</si>
  <si>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</si>
  <si>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</si>
  <si>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</si>
  <si>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</si>
  <si>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</si>
  <si>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</si>
  <si>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</si>
  <si>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</si>
  <si>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</si>
  <si>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</si>
  <si>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</si>
  <si>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</si>
  <si>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</si>
  <si>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</si>
  <si>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</si>
  <si>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</si>
  <si>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</si>
  <si>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</si>
  <si>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</si>
  <si>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</si>
  <si>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</si>
  <si>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</si>
  <si>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</si>
  <si>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</si>
  <si>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</si>
  <si>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</si>
  <si>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</si>
  <si>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</si>
  <si>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</si>
  <si>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</si>
  <si>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</si>
  <si>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</si>
  <si>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</si>
  <si>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</si>
  <si>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</si>
  <si>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</si>
  <si>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</si>
  <si>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</si>
  <si>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</si>
  <si>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</si>
  <si>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</si>
  <si>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</si>
  <si>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</si>
  <si>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</si>
  <si>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</si>
  <si>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</si>
  <si>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</si>
  <si>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</si>
  <si>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</si>
  <si>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</si>
  <si>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</si>
  <si>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</si>
  <si>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</si>
  <si>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</si>
  <si>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</si>
  <si>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</si>
  <si>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</si>
  <si>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</si>
  <si>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</si>
  <si>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</si>
  <si>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</si>
  <si>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</si>
  <si>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</si>
  <si>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</si>
  <si>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</si>
  <si>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</si>
  <si>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</si>
  <si>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</si>
  <si>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</si>
  <si>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</si>
  <si>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</si>
  <si>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</si>
  <si>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</si>
  <si>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</si>
  <si>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</si>
  <si>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</si>
  <si>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</si>
  <si>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</si>
  <si>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</si>
  <si>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</si>
  <si>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</si>
  <si>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</si>
  <si>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</si>
  <si>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</si>
  <si>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</si>
  <si>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</si>
  <si>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</si>
  <si>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</si>
  <si>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</si>
  <si>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</si>
  <si>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</si>
  <si>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</si>
  <si>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</si>
  <si>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</si>
  <si>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</si>
  <si>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</si>
  <si>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</si>
  <si>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</si>
  <si>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</si>
  <si>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</si>
  <si>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</si>
  <si>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</si>
  <si>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</si>
  <si>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</si>
  <si>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</si>
  <si>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</si>
  <si>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</si>
  <si>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</si>
  <si>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</si>
  <si>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</si>
  <si>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</si>
  <si>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</si>
  <si>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</si>
  <si>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</si>
  <si>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</si>
  <si>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</si>
  <si>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</si>
  <si>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</si>
  <si>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</si>
  <si>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</si>
  <si>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</si>
  <si>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</si>
  <si>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</si>
  <si>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</si>
  <si>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</si>
  <si>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</si>
  <si>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</si>
  <si>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</si>
  <si>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</si>
  <si>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</si>
  <si>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</si>
  <si>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</si>
  <si>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</si>
  <si>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</si>
  <si>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</si>
  <si>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</si>
  <si>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</si>
  <si>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</si>
  <si>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</si>
  <si>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</si>
  <si>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</si>
  <si>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</si>
  <si>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</si>
  <si>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</si>
  <si>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</si>
  <si>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</si>
  <si>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</si>
  <si>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</si>
  <si>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</si>
  <si>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</si>
  <si>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</si>
  <si>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</si>
  <si>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</si>
  <si>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</si>
  <si>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</si>
  <si>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</si>
  <si>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</si>
  <si>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</si>
  <si>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</si>
  <si>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</si>
  <si>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</si>
  <si>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</si>
  <si>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</si>
  <si>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</si>
  <si>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</si>
  <si>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</si>
  <si>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</si>
  <si>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</si>
  <si>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</si>
  <si>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</si>
  <si>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</si>
  <si>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</si>
  <si>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</si>
  <si>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</si>
  <si>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</si>
  <si>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</si>
  <si>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</si>
  <si>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</si>
  <si>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</si>
  <si>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</si>
  <si>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</si>
  <si>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</si>
  <si>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</si>
  <si>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</si>
  <si>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</si>
  <si>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</si>
  <si>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</si>
  <si>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</si>
  <si>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</si>
  <si>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</si>
  <si>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</si>
  <si>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</si>
  <si>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</si>
  <si>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</si>
  <si>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</si>
  <si>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</si>
  <si>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</si>
  <si>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</si>
  <si>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</si>
  <si>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</si>
  <si>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</si>
  <si>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</si>
  <si>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</si>
  <si>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</si>
  <si>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</si>
  <si>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</si>
  <si>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</si>
  <si>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</si>
  <si>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</si>
  <si>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</si>
  <si>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</si>
  <si>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</si>
  <si>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</si>
  <si>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</si>
  <si>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</si>
  <si>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</si>
  <si>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</si>
  <si>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</si>
  <si>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</si>
  <si>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</si>
  <si>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</si>
  <si>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</si>
  <si>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</si>
  <si>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</si>
  <si>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</si>
  <si>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</si>
  <si>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</si>
  <si>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</si>
  <si>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</si>
  <si>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</si>
  <si>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</si>
  <si>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</si>
  <si>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</si>
  <si>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</si>
  <si>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</si>
  <si>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</si>
  <si>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</si>
  <si>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</si>
  <si>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</si>
  <si>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</si>
  <si>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</si>
  <si>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</si>
  <si>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</si>
  <si>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</si>
  <si>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</si>
  <si>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</si>
  <si>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</si>
  <si>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</si>
  <si>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</si>
  <si>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</si>
  <si>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</si>
  <si>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</si>
  <si>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</si>
  <si>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</si>
  <si>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</si>
  <si>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</si>
  <si>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</si>
  <si>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</si>
  <si>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</si>
  <si>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</si>
  <si>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</si>
  <si>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</si>
  <si>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</si>
  <si>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</si>
  <si>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</si>
  <si>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</si>
  <si>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</si>
  <si>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</si>
  <si>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</si>
  <si>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</si>
  <si>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</si>
  <si>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</si>
  <si>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</si>
  <si>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</si>
  <si>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</si>
  <si>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</si>
  <si>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</si>
  <si>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</si>
  <si>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</si>
  <si>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</si>
  <si>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</si>
  <si>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</si>
  <si>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</si>
  <si>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</si>
  <si>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</si>
  <si>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</si>
  <si>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</si>
  <si>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</si>
  <si>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</si>
  <si>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</si>
  <si>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</si>
  <si>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</si>
  <si>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</si>
  <si>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</si>
  <si>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</si>
  <si>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</si>
  <si>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</si>
  <si>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</si>
  <si>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</si>
  <si>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</si>
  <si>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</si>
  <si>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</si>
  <si>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</si>
  <si>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</si>
  <si>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</si>
  <si>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</si>
  <si>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</si>
  <si>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</si>
  <si>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</si>
  <si>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</si>
  <si>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</si>
  <si>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</si>
  <si>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</si>
  <si>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</si>
  <si>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</si>
  <si>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</si>
  <si>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</si>
  <si>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</si>
  <si>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</si>
  <si>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</si>
  <si>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</si>
  <si>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</si>
  <si>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</si>
  <si>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</si>
  <si>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</si>
  <si>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</si>
  <si>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</si>
  <si>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</si>
  <si>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</si>
  <si>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</si>
  <si>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</si>
  <si>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</si>
  <si>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</si>
  <si>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</si>
  <si>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</si>
  <si>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</si>
  <si>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</si>
  <si>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</si>
  <si>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</si>
  <si>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</si>
  <si>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</si>
  <si>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</si>
  <si>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</si>
  <si>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</si>
  <si>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</si>
  <si>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</si>
  <si>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</si>
  <si>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</si>
  <si>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</si>
  <si>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</si>
  <si>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</si>
  <si>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</si>
  <si>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</si>
  <si>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</si>
  <si>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</si>
  <si>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</si>
  <si>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</si>
  <si>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</si>
  <si>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</si>
  <si>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</si>
  <si>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</si>
  <si>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</si>
  <si>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</si>
  <si>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</si>
  <si>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</si>
  <si>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</si>
  <si>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</si>
  <si>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</si>
  <si>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</si>
  <si>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</si>
  <si>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</si>
  <si>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</si>
  <si>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</si>
  <si>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</si>
  <si>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</si>
  <si>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</si>
  <si>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</si>
  <si>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</si>
  <si>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</si>
  <si>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</si>
  <si>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</si>
  <si>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</si>
  <si>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</si>
  <si>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</si>
  <si>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</si>
  <si>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</si>
  <si>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</si>
  <si>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</si>
  <si>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</si>
  <si>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</si>
  <si>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</si>
  <si>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</si>
  <si>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</si>
  <si>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</si>
  <si>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</si>
  <si>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</si>
  <si>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</si>
  <si>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</si>
  <si>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</si>
  <si>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</si>
  <si>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</si>
  <si>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</si>
  <si>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</si>
  <si>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</si>
  <si>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</si>
  <si>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</si>
  <si>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</si>
  <si>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</si>
  <si>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</si>
  <si>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</si>
  <si>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</si>
  <si>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</si>
  <si>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</si>
  <si>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</si>
  <si>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</si>
  <si>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</si>
  <si>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</si>
  <si>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</si>
  <si>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</si>
  <si>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</si>
  <si>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</si>
  <si>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</si>
  <si>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</si>
  <si>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</si>
  <si>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</si>
  <si>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</si>
  <si>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</si>
  <si>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</si>
  <si>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</si>
  <si>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</si>
  <si>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</si>
  <si>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</si>
  <si>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</si>
  <si>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</si>
  <si>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</si>
  <si>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</si>
  <si>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</si>
  <si>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</si>
  <si>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</si>
  <si>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</si>
  <si>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</si>
  <si>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</si>
  <si>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</si>
  <si>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</si>
  <si>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</si>
  <si>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</si>
  <si>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</si>
  <si>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</si>
  <si>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</si>
  <si>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</si>
  <si>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</si>
  <si>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</si>
  <si>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</si>
  <si>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</si>
  <si>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</si>
  <si>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</si>
  <si>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</si>
  <si>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</si>
  <si>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</si>
  <si>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</si>
  <si>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</si>
  <si>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</si>
  <si>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</si>
  <si>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</si>
  <si>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</si>
  <si>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</si>
  <si>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</si>
  <si>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</si>
  <si>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</si>
  <si>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</si>
  <si>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</si>
  <si>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</si>
  <si>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</si>
  <si>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</si>
  <si>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</si>
  <si>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</si>
  <si>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</si>
  <si>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</si>
  <si>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</si>
  <si>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</si>
  <si>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</si>
  <si>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</si>
  <si>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</si>
  <si>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</si>
  <si>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</si>
  <si>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</si>
  <si>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</si>
  <si>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</si>
  <si>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</si>
  <si>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</si>
  <si>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</si>
  <si>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</si>
  <si>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</si>
  <si>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</si>
  <si>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</si>
  <si>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</si>
  <si>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</si>
  <si>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</si>
  <si>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</si>
  <si>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</si>
  <si>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</si>
  <si>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</si>
  <si>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</si>
  <si>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</si>
  <si>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</si>
  <si>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</si>
  <si>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</si>
  <si>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</si>
  <si>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</si>
  <si>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</si>
  <si>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</si>
  <si>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</si>
  <si>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</si>
  <si>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</si>
  <si>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</si>
  <si>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</si>
  <si>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</si>
  <si>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</si>
  <si>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</si>
  <si>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</si>
  <si>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</si>
  <si>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</si>
  <si>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</si>
  <si>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</si>
  <si>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</si>
  <si>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</si>
  <si>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</si>
  <si>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</si>
  <si>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</si>
  <si>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</si>
  <si>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</si>
  <si>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</si>
  <si>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</si>
  <si>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</si>
  <si>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</si>
  <si>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</si>
  <si>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</si>
  <si>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</si>
  <si>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</si>
  <si>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</si>
  <si>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</si>
  <si>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</si>
  <si>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</si>
  <si>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</si>
  <si>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</si>
  <si>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</si>
  <si>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</si>
  <si>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</si>
  <si>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</si>
  <si>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</si>
  <si>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</si>
  <si>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</si>
  <si>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</si>
  <si>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</si>
  <si>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</si>
  <si>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</si>
  <si>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</si>
  <si>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</si>
  <si>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</si>
  <si>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</si>
  <si>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</si>
  <si>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</si>
  <si>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</si>
  <si>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</si>
  <si>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</si>
  <si>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</si>
  <si>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</si>
  <si>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</si>
  <si>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</si>
  <si>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</si>
  <si>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</si>
  <si>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</si>
  <si>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</si>
  <si>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</si>
  <si>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</si>
  <si>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</si>
  <si>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</si>
  <si>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</si>
  <si>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</si>
  <si>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</si>
  <si>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</si>
  <si>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</si>
  <si>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</si>
  <si>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</si>
  <si>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</si>
  <si>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</si>
  <si>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</si>
  <si>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</si>
  <si>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</si>
  <si>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</si>
  <si>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</si>
  <si>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</si>
  <si>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</si>
  <si>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</si>
  <si>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</si>
  <si>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</si>
  <si>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</si>
  <si>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</si>
  <si>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</si>
  <si>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</si>
  <si>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</si>
  <si>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</si>
  <si>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</si>
  <si>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</si>
  <si>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</si>
  <si>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</si>
  <si>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</si>
  <si>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</si>
  <si>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</si>
  <si>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</si>
  <si>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</si>
  <si>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</si>
  <si>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</si>
  <si>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</si>
  <si>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</si>
  <si>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</si>
  <si>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</si>
  <si>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</si>
  <si>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</si>
  <si>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</si>
  <si>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</si>
  <si>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</si>
  <si>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</si>
  <si>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</si>
  <si>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</si>
  <si>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</si>
  <si>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</si>
  <si>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</si>
  <si>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</si>
  <si>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</si>
  <si>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</si>
  <si>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</si>
  <si>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</si>
  <si>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</si>
  <si>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</si>
  <si>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</si>
  <si>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</si>
  <si>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</si>
  <si>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</si>
  <si>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</si>
  <si>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</si>
  <si>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</si>
  <si>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</si>
  <si>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</si>
  <si>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</si>
  <si>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</si>
  <si>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</si>
  <si>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</si>
  <si>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</si>
  <si>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</si>
  <si>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</si>
  <si>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</si>
  <si>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</si>
  <si>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</si>
  <si>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</si>
  <si>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</si>
  <si>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</si>
  <si>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</si>
  <si>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</si>
  <si>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</si>
  <si>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</si>
  <si>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</si>
  <si>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</si>
  <si>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</si>
  <si>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</si>
  <si>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</si>
  <si>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</si>
  <si>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</si>
  <si>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</si>
  <si>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</si>
  <si>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</si>
  <si>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</si>
  <si>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</si>
  <si>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</si>
  <si>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</si>
  <si>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</si>
  <si>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</si>
  <si>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</si>
  <si>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</si>
  <si>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</si>
  <si>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</si>
  <si>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</si>
  <si>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</si>
  <si>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</si>
  <si>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</si>
  <si>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</si>
  <si>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</si>
  <si>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</si>
  <si>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</si>
  <si>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</si>
  <si>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</si>
  <si>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</si>
  <si>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</si>
  <si>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</si>
  <si>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</si>
  <si>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</si>
  <si>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</si>
  <si>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</si>
  <si>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</si>
  <si>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</si>
  <si>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</si>
  <si>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</si>
  <si>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</si>
  <si>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</si>
  <si>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</si>
  <si>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</si>
  <si>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</si>
  <si>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</si>
  <si>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</si>
  <si>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</si>
  <si>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</si>
  <si>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</si>
  <si>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</si>
  <si>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</si>
  <si>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</si>
  <si>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</si>
  <si>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</si>
  <si>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</si>
  <si>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</si>
  <si>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</si>
  <si>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</si>
  <si>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</si>
  <si>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</si>
  <si>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</si>
  <si>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</si>
  <si>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</si>
  <si>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</si>
  <si>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</si>
  <si>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</si>
  <si>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</si>
  <si>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</si>
  <si>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</si>
  <si>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</si>
  <si>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</si>
  <si>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</si>
  <si>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</si>
  <si>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</si>
  <si>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</si>
  <si>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</si>
  <si>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</si>
  <si>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</si>
  <si>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</si>
  <si>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</si>
  <si>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</si>
  <si>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</si>
  <si>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</si>
  <si>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</si>
  <si>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</si>
  <si>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</si>
  <si>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</si>
  <si>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</si>
  <si>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</si>
  <si>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</si>
  <si>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</si>
  <si>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</si>
  <si>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</si>
  <si>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</si>
  <si>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</si>
  <si>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</si>
  <si>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</si>
  <si>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</si>
  <si>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</si>
  <si>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</si>
  <si>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</si>
  <si>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</si>
  <si>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</si>
  <si>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</si>
  <si>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</si>
  <si>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</si>
  <si>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</si>
  <si>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</si>
  <si>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</si>
  <si>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</si>
  <si>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</si>
  <si>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</si>
  <si>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</si>
  <si>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</si>
  <si>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</si>
  <si>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</si>
  <si>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</si>
  <si>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</si>
  <si>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</si>
  <si>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</si>
  <si>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</si>
  <si>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</si>
  <si>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</si>
  <si>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</si>
  <si>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</si>
  <si>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</si>
  <si>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</si>
  <si>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</si>
  <si>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</si>
  <si>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</si>
  <si>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</si>
  <si>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</si>
  <si>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</si>
  <si>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</si>
  <si>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</si>
  <si>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</si>
  <si>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</si>
  <si>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</si>
  <si>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</si>
  <si>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</si>
  <si>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</si>
  <si>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</si>
  <si>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</si>
  <si>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</si>
  <si>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</si>
  <si>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</si>
  <si>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</si>
  <si>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</si>
  <si>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</si>
  <si>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</si>
  <si>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</si>
  <si>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</si>
  <si>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</si>
  <si>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</si>
  <si>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</si>
  <si>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</si>
  <si>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</si>
  <si>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</si>
  <si>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</si>
  <si>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</si>
  <si>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</si>
  <si>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</si>
  <si>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</si>
  <si>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</si>
  <si>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</si>
  <si>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</si>
  <si>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</si>
  <si>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</si>
  <si>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</si>
  <si>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</si>
  <si>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</si>
  <si>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</si>
  <si>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</si>
  <si>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</si>
  <si>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</si>
  <si>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</si>
  <si>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</si>
  <si>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</si>
  <si>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</si>
  <si>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</si>
  <si>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</si>
  <si>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</si>
  <si>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</si>
  <si>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</si>
  <si>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</si>
  <si>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</si>
  <si>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</si>
  <si>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</si>
  <si>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</si>
  <si>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</si>
  <si>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</si>
  <si>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</si>
  <si>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</si>
  <si>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</si>
  <si>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</si>
  <si>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</si>
  <si>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</si>
  <si>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</si>
  <si>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</si>
  <si>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</si>
  <si>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</si>
  <si>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</si>
  <si>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</si>
  <si>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</si>
  <si>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</si>
  <si>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</si>
  <si>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</si>
  <si>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</si>
  <si>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</si>
  <si>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</si>
  <si>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</si>
  <si>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</si>
  <si>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</si>
  <si>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</si>
  <si>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</si>
  <si>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</si>
  <si>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</si>
  <si>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</si>
  <si>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</si>
  <si>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</si>
  <si>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</si>
  <si>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</si>
  <si>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</si>
  <si>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</si>
  <si>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</si>
  <si>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</si>
  <si>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</si>
  <si>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</si>
  <si>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</si>
  <si>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</si>
  <si>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</si>
  <si>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</si>
  <si>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</si>
  <si>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</si>
  <si>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</si>
  <si>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</si>
  <si>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</si>
  <si>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</si>
  <si>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</si>
  <si>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</si>
  <si>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</si>
  <si>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</si>
  <si>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</si>
  <si>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</si>
  <si>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</si>
  <si>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</si>
  <si>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</si>
  <si>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</si>
  <si>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</si>
  <si>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</si>
  <si>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</si>
  <si>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</si>
  <si>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</si>
  <si>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</si>
  <si>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</si>
  <si>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</si>
  <si>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</si>
  <si>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</si>
  <si>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</si>
  <si>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</si>
  <si>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</si>
  <si>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</si>
  <si>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</si>
  <si>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</si>
  <si>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</si>
  <si>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</si>
  <si>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</si>
  <si>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</si>
  <si>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</si>
  <si>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</si>
  <si>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</si>
  <si>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</si>
  <si>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</si>
  <si>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</si>
  <si>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</si>
  <si>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</si>
  <si>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</si>
  <si>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</si>
  <si>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</si>
  <si>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</si>
  <si>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</si>
  <si>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</si>
  <si>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</si>
  <si>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</si>
  <si>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</si>
  <si>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</si>
  <si>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</si>
  <si>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</si>
  <si>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</si>
  <si>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</si>
  <si>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</si>
  <si>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</si>
  <si>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</si>
  <si>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</si>
  <si>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</si>
  <si>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</si>
  <si>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</si>
  <si>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</si>
  <si>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</si>
  <si>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</si>
  <si>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</si>
  <si>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</si>
  <si>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</si>
  <si>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</si>
  <si>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</si>
  <si>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</si>
  <si>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</si>
  <si>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</si>
  <si>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</si>
  <si>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</si>
  <si>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</si>
  <si>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</si>
  <si>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</si>
  <si>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</si>
  <si>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</si>
  <si>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</si>
  <si>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</si>
  <si>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</si>
  <si>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</si>
  <si>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</si>
  <si>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</si>
  <si>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</si>
  <si>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</si>
  <si>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</si>
  <si>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</si>
  <si>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</si>
  <si>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</si>
  <si>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</si>
  <si>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</si>
  <si>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</si>
  <si>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</si>
  <si>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</si>
  <si>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</si>
  <si>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</si>
  <si>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</si>
  <si>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</si>
  <si>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</si>
  <si>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</si>
  <si>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</si>
  <si>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</si>
  <si>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</si>
  <si>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</si>
  <si>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</si>
  <si>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</si>
  <si>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</si>
  <si>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</si>
  <si>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</si>
  <si>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</si>
  <si>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</si>
  <si>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</si>
  <si>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</si>
  <si>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</si>
  <si>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</si>
  <si>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</si>
  <si>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</si>
  <si>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</si>
  <si>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</si>
  <si>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</si>
  <si>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</si>
  <si>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</si>
  <si>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</si>
  <si>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</si>
  <si>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</si>
  <si>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</si>
  <si>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</si>
  <si>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</si>
  <si>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</si>
  <si>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</si>
  <si>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</si>
  <si>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</si>
  <si>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</si>
  <si>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</si>
  <si>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</si>
  <si>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</si>
  <si>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</si>
  <si>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</si>
  <si>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</si>
  <si>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</si>
  <si>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</si>
  <si>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</si>
  <si>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</si>
  <si>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</si>
  <si>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</si>
  <si>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</si>
  <si>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</si>
  <si>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</si>
  <si>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</si>
  <si>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</si>
  <si>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</si>
  <si>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</si>
  <si>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</si>
  <si>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</si>
  <si>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</si>
  <si>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</si>
  <si>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</si>
  <si>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</si>
  <si>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</si>
  <si>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</si>
  <si>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</si>
  <si>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</si>
  <si>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</si>
  <si>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</si>
  <si>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</si>
  <si>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</si>
  <si>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</si>
  <si>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</si>
  <si>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</si>
  <si>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</si>
  <si>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</si>
  <si>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</si>
  <si>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</si>
  <si>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</si>
  <si>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</si>
  <si>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</si>
  <si>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</si>
  <si>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</si>
  <si>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</si>
  <si>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</si>
  <si>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</si>
  <si>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</si>
  <si>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</si>
  <si>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</si>
  <si>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</si>
  <si>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</si>
  <si>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</si>
  <si>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</si>
  <si>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</si>
  <si>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</si>
  <si>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</si>
  <si>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</si>
  <si>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</si>
  <si>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</si>
  <si>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</si>
  <si>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</si>
  <si>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</si>
  <si>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</si>
  <si>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</si>
  <si>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</si>
  <si>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</si>
  <si>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</si>
  <si>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</si>
  <si>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</si>
  <si>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</si>
  <si>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</si>
  <si>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</si>
  <si>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</si>
  <si>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</si>
  <si>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</si>
  <si>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</si>
  <si>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</si>
  <si>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</si>
  <si>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</si>
  <si>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</si>
  <si>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</si>
  <si>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</si>
  <si>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</si>
  <si>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</si>
  <si>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</si>
  <si>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</si>
  <si>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</si>
  <si>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</si>
  <si>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</si>
  <si>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</si>
  <si>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</si>
  <si>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</si>
  <si>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</si>
  <si>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</si>
  <si>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</si>
  <si>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</si>
  <si>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</si>
  <si>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</si>
  <si>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</si>
  <si>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</si>
  <si>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</si>
  <si>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</si>
  <si>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</si>
  <si>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</si>
  <si>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</si>
  <si>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</si>
  <si>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</si>
  <si>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</si>
  <si>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</si>
  <si>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</si>
  <si>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</si>
  <si>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</si>
  <si>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</si>
  <si>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</si>
  <si>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</si>
  <si>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</si>
  <si>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</si>
  <si>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</si>
  <si>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</si>
  <si>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</si>
  <si>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</si>
  <si>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</si>
  <si>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</si>
  <si>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</si>
  <si>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</si>
  <si>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</si>
  <si>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</si>
  <si>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</si>
  <si>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</si>
  <si>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</si>
  <si>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</si>
  <si>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</si>
  <si>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</si>
  <si>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</si>
  <si>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</si>
  <si>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</si>
  <si>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</si>
  <si>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</si>
  <si>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</si>
  <si>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</si>
  <si>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</si>
  <si>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</si>
  <si>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</si>
  <si>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</si>
  <si>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</si>
  <si>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</si>
  <si>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</si>
  <si>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</si>
  <si>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</si>
  <si>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</si>
  <si>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</si>
  <si>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</si>
  <si>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</si>
  <si>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</si>
  <si>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</si>
  <si>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</si>
  <si>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</si>
  <si>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</si>
  <si>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</si>
  <si>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</si>
  <si>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</si>
  <si>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</si>
  <si>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</si>
  <si>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</si>
  <si>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</si>
  <si>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</si>
  <si>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</si>
  <si>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</si>
  <si>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</si>
  <si>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</si>
  <si>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</si>
  <si>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</si>
  <si>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</si>
  <si>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</si>
  <si>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</si>
  <si>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</si>
  <si>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</si>
  <si>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</si>
  <si>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</si>
  <si>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</si>
  <si>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</si>
  <si>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</si>
  <si>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</si>
  <si>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</si>
  <si>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</si>
  <si>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</si>
  <si>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</si>
  <si>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</si>
  <si>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</si>
  <si>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</si>
  <si>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</si>
  <si>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</si>
  <si>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</si>
  <si>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</si>
  <si>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</si>
  <si>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</si>
  <si>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</si>
  <si>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</si>
  <si>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</si>
  <si>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</si>
  <si>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</si>
  <si>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</si>
  <si>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</si>
  <si>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</si>
  <si>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</si>
  <si>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</si>
  <si>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</si>
  <si>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</si>
  <si>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</si>
  <si>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</si>
  <si>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</si>
  <si>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</si>
  <si>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</si>
  <si>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</si>
  <si>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</si>
  <si>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</si>
  <si>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</si>
  <si>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</si>
  <si>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</si>
  <si>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</si>
  <si>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</si>
  <si>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</si>
  <si>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</si>
  <si>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</si>
  <si>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</si>
  <si>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</si>
  <si>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</si>
  <si>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</si>
  <si>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</si>
  <si>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</si>
  <si>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</si>
  <si>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</si>
  <si>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</si>
  <si>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</si>
  <si>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</si>
  <si>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</si>
  <si>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</si>
  <si>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</si>
  <si>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</si>
  <si>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</si>
  <si>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</si>
  <si>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</si>
  <si>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</si>
  <si>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</si>
  <si>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</si>
  <si>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</si>
  <si>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</si>
  <si>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</si>
  <si>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</si>
  <si>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</si>
  <si>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</si>
  <si>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</si>
  <si>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</si>
  <si>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</si>
  <si>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</si>
  <si>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</si>
  <si>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</si>
  <si>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</si>
  <si>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</si>
  <si>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</si>
  <si>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</si>
  <si>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</si>
  <si>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</si>
  <si>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</si>
  <si>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</si>
  <si>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</si>
  <si>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</si>
  <si>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</si>
  <si>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</si>
  <si>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</si>
  <si>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</si>
  <si>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</si>
  <si>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</si>
  <si>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</si>
  <si>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</si>
  <si>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</si>
  <si>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</si>
  <si>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</si>
  <si>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</si>
  <si>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</si>
  <si>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</si>
  <si>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</si>
  <si>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</si>
  <si>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</si>
  <si>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</si>
  <si>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</si>
  <si>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</si>
  <si>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</si>
  <si>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</si>
  <si>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</si>
  <si>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</si>
  <si>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</si>
  <si>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</si>
  <si>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</si>
  <si>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</si>
  <si>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</si>
  <si>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</si>
  <si>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</si>
  <si>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</si>
  <si>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</si>
  <si>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</si>
  <si>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</si>
  <si>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</si>
  <si>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</si>
  <si>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</si>
  <si>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</si>
  <si>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</si>
  <si>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</si>
  <si>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</si>
  <si>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</si>
  <si>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</si>
  <si>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</si>
  <si>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</si>
  <si>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</si>
  <si>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</si>
  <si>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</si>
  <si>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</si>
  <si>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</si>
  <si>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</si>
  <si>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</si>
  <si>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</si>
  <si>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</si>
  <si>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</si>
  <si>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</si>
  <si>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</si>
  <si>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</si>
  <si>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</si>
  <si>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</si>
  <si>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</si>
  <si>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</si>
  <si>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</si>
  <si>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</si>
  <si>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</si>
  <si>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</si>
  <si>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</si>
  <si>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</si>
  <si>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</si>
  <si>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</si>
  <si>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</si>
  <si>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</si>
  <si>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</si>
  <si>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</si>
  <si>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</si>
  <si>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</si>
  <si>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</si>
  <si>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</si>
  <si>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</si>
  <si>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</si>
  <si>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</si>
  <si>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</si>
  <si>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</si>
  <si>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</si>
  <si>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</si>
  <si>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</si>
  <si>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</si>
  <si>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</si>
  <si>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</si>
  <si>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</si>
  <si>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</si>
  <si>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</si>
  <si>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</si>
  <si>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</si>
  <si>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</si>
  <si>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</si>
  <si>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</si>
  <si>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</si>
  <si>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</si>
  <si>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</si>
  <si>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</si>
  <si>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</si>
  <si>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</si>
  <si>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</si>
  <si>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</si>
  <si>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</si>
  <si>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</si>
  <si>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</si>
  <si>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</si>
  <si>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</si>
  <si>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</si>
  <si>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</si>
  <si>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</si>
  <si>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</si>
  <si>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</si>
  <si>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</si>
  <si>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</si>
  <si>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</si>
  <si>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</si>
  <si>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</si>
  <si>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</si>
  <si>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</si>
  <si>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</si>
  <si>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</si>
  <si>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</si>
  <si>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</si>
  <si>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</si>
  <si>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</si>
  <si>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</si>
  <si>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</si>
  <si>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</si>
  <si>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</si>
  <si>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</si>
  <si>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</si>
  <si>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</si>
  <si>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</si>
  <si>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</si>
  <si>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</si>
  <si>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</si>
  <si>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</si>
  <si>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</si>
  <si>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</si>
  <si>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</si>
  <si>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</si>
  <si>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</si>
  <si>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</si>
  <si>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</si>
  <si>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</si>
  <si>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</si>
  <si>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</si>
  <si>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</si>
  <si>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</si>
  <si>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</si>
  <si>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</si>
  <si>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</si>
  <si>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</si>
  <si>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</si>
  <si>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</si>
  <si>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</si>
  <si>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</si>
  <si>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</si>
  <si>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</si>
  <si>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</si>
  <si>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</si>
  <si>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</si>
  <si>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</si>
  <si>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</si>
  <si>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</si>
  <si>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</si>
  <si>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</si>
  <si>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</si>
  <si>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</si>
  <si>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</si>
  <si>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</si>
  <si>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</si>
  <si>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</si>
  <si>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</si>
  <si>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</si>
  <si>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</si>
  <si>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</si>
  <si>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</si>
  <si>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</si>
  <si>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</si>
  <si>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</si>
  <si>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</si>
  <si>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</si>
  <si>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</si>
  <si>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</si>
  <si>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</si>
  <si>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</si>
  <si>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</si>
  <si>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</si>
  <si>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</si>
  <si>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</si>
  <si>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</si>
  <si>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</si>
  <si>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</si>
  <si>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</si>
  <si>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</si>
  <si>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</si>
  <si>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</si>
  <si>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</si>
  <si>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</si>
  <si>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</si>
  <si>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</si>
  <si>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</si>
  <si>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</si>
  <si>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</si>
  <si>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</si>
  <si>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</si>
  <si>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</si>
  <si>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</si>
  <si>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</si>
  <si>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</si>
  <si>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</si>
  <si>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</si>
  <si>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</si>
  <si>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</si>
  <si>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</si>
  <si>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</si>
  <si>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</si>
  <si>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</si>
  <si>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</si>
  <si>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</si>
  <si>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</si>
  <si>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</si>
  <si>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</si>
  <si>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</si>
  <si>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</si>
  <si>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</si>
  <si>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</si>
  <si>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</si>
  <si>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</si>
  <si>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</si>
  <si>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</si>
  <si>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</si>
  <si>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</si>
  <si>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</si>
  <si>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</si>
  <si>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</si>
  <si>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</si>
  <si>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</si>
  <si>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</si>
  <si>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</si>
  <si>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</si>
  <si>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</si>
  <si>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</si>
  <si>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</si>
  <si>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</si>
  <si>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</si>
  <si>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</si>
  <si>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</si>
  <si>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</si>
  <si>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</si>
  <si>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</si>
  <si>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</si>
  <si>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</si>
  <si>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</si>
  <si>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</si>
  <si>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</si>
  <si>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</si>
  <si>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</si>
  <si>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</si>
  <si>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</si>
  <si>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</si>
  <si>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</si>
  <si>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</si>
  <si>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</si>
  <si>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</si>
  <si>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</si>
  <si>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</si>
  <si>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</si>
  <si>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</si>
  <si>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</si>
  <si>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</si>
  <si>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</si>
  <si>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</si>
  <si>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</si>
  <si>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</si>
  <si>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</si>
  <si>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</si>
  <si>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</si>
  <si>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</si>
  <si>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</si>
  <si>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</si>
  <si>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</si>
  <si>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</si>
  <si>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</si>
  <si>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</si>
  <si>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</si>
  <si>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</si>
  <si>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</si>
  <si>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</si>
  <si>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</si>
  <si>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</si>
  <si>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</si>
  <si>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</si>
  <si>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</si>
  <si>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</si>
  <si>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</si>
  <si>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</si>
  <si>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</si>
  <si>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</si>
  <si>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</si>
  <si>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</si>
  <si>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</si>
  <si>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</si>
  <si>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</si>
  <si>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</si>
  <si>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</si>
  <si>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</si>
  <si>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</si>
  <si>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</si>
  <si>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</si>
  <si>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</si>
  <si>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</si>
  <si>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</si>
  <si>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</si>
  <si>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</si>
  <si>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</si>
  <si>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</si>
  <si>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</si>
  <si>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</si>
  <si>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</si>
  <si>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</si>
  <si>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</si>
  <si>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</si>
  <si>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</si>
  <si>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</si>
  <si>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</si>
  <si>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</si>
  <si>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</si>
  <si>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</si>
  <si>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</si>
  <si>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</si>
  <si>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</si>
  <si>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</si>
  <si>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</si>
  <si>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</si>
  <si>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</si>
  <si>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</si>
  <si>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</si>
  <si>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</si>
  <si>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</si>
  <si>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</si>
  <si>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</si>
  <si>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</si>
  <si>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</si>
  <si>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</si>
  <si>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</si>
  <si>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</si>
  <si>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</si>
  <si>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</si>
  <si>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</si>
  <si>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</si>
  <si>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</si>
  <si>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</si>
  <si>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</si>
  <si>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</si>
  <si>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</si>
  <si>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</si>
  <si>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</si>
  <si>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</si>
  <si>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</si>
  <si>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</si>
  <si>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</si>
  <si>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</si>
  <si>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</si>
  <si>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</si>
  <si>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</si>
  <si>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</si>
  <si>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</si>
  <si>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</si>
  <si>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</si>
  <si>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</si>
  <si>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</si>
  <si>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</si>
  <si>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</si>
  <si>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</si>
  <si>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</si>
  <si>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</si>
  <si>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</si>
  <si>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</si>
  <si>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</si>
  <si>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</si>
  <si>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</si>
  <si>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</si>
  <si>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</si>
  <si>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</si>
  <si>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</si>
  <si>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</si>
  <si>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</si>
  <si>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</si>
  <si>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</si>
  <si>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</si>
  <si>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</si>
  <si>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</si>
  <si>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</si>
  <si>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</si>
  <si>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</si>
  <si>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</si>
  <si>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</si>
  <si>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</si>
  <si>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</si>
  <si>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</si>
  <si>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</si>
  <si>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</si>
  <si>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</si>
  <si>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</si>
  <si>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</si>
  <si>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</si>
  <si>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</si>
  <si>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</si>
  <si>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</si>
  <si>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</si>
  <si>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</si>
  <si>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</si>
  <si>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</si>
  <si>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</si>
  <si>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</si>
  <si>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</si>
  <si>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</si>
  <si>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</si>
  <si>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</si>
  <si>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</si>
  <si>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</si>
  <si>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</si>
  <si>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</si>
  <si>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</si>
  <si>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</si>
  <si>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</si>
  <si>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</si>
  <si>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</si>
  <si>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</si>
  <si>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</si>
  <si>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</si>
  <si>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</si>
  <si>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</si>
  <si>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</si>
  <si>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</si>
  <si>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</si>
  <si>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</si>
  <si>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</si>
  <si>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</si>
  <si>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</si>
  <si>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</si>
  <si>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</si>
  <si>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</si>
  <si>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</si>
  <si>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</si>
  <si>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</si>
  <si>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</si>
  <si>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</si>
  <si>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</si>
  <si>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</si>
  <si>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</si>
  <si>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</si>
  <si>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</si>
  <si>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</si>
  <si>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</si>
  <si>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</si>
  <si>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</si>
  <si>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</si>
  <si>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</si>
  <si>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</si>
  <si>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</si>
  <si>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</si>
  <si>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</si>
  <si>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</si>
  <si>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</si>
  <si>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</si>
  <si>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</si>
  <si>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</si>
  <si>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</si>
  <si>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</si>
  <si>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</si>
  <si>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</si>
  <si>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</si>
  <si>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</si>
  <si>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</si>
  <si>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</si>
  <si>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</si>
  <si>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</si>
  <si>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</si>
  <si>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</si>
  <si>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</si>
  <si>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</si>
  <si>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</si>
  <si>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</si>
  <si>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</si>
  <si>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</si>
  <si>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</si>
  <si>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</si>
  <si>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</si>
  <si>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</si>
  <si>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</si>
  <si>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</si>
  <si>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</si>
  <si>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</si>
  <si>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</si>
  <si>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</si>
  <si>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</si>
  <si>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</si>
  <si>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</si>
  <si>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</si>
  <si>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</si>
  <si>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</si>
  <si>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</si>
  <si>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</si>
  <si>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</si>
  <si>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</si>
  <si>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</si>
  <si>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</si>
  <si>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</si>
  <si>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</si>
  <si>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</si>
  <si>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</si>
  <si>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</si>
  <si>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</si>
  <si>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</si>
  <si>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</si>
  <si>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</si>
  <si>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</si>
  <si>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</si>
  <si>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</si>
  <si>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</si>
  <si>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</si>
  <si>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</si>
  <si>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</si>
  <si>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</si>
  <si>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</si>
  <si>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</si>
  <si>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</si>
  <si>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</si>
  <si>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</si>
  <si>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</si>
  <si>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</si>
  <si>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</si>
  <si>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</si>
  <si>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</si>
  <si>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</si>
  <si>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</si>
  <si>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</si>
  <si>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</si>
  <si>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</si>
  <si>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</si>
  <si>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</si>
  <si>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</si>
  <si>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</si>
  <si>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</si>
  <si>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</si>
  <si>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</si>
  <si>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</si>
  <si>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</si>
  <si>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</si>
  <si>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</si>
  <si>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</si>
  <si>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</si>
  <si>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</si>
  <si>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</si>
  <si>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</si>
  <si>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</si>
  <si>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</si>
  <si>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</si>
  <si>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</si>
  <si>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</si>
  <si>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</si>
  <si>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</si>
  <si>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</si>
  <si>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</si>
  <si>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</si>
  <si>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</si>
  <si>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</si>
  <si>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</si>
  <si>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</si>
  <si>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</si>
  <si>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</si>
  <si>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</si>
  <si>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</si>
  <si>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</si>
  <si>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</si>
  <si>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</si>
  <si>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</si>
  <si>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</si>
  <si>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</si>
  <si>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</si>
  <si>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</si>
  <si>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</si>
  <si>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</si>
  <si>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</si>
  <si>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</si>
  <si>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</si>
  <si>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</si>
  <si>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</si>
  <si>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</si>
  <si>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</si>
  <si>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</si>
  <si>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</si>
  <si>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</si>
  <si>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</si>
  <si>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</si>
  <si>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</si>
  <si>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</si>
  <si>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</si>
  <si>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</si>
  <si>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</si>
  <si>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</si>
  <si>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</si>
  <si>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</si>
  <si>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</si>
  <si>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</si>
  <si>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</si>
  <si>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</si>
  <si>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</si>
  <si>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</si>
  <si>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</si>
  <si>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</si>
  <si>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</si>
  <si>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</si>
  <si>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</si>
  <si>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</si>
  <si>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</si>
  <si>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</si>
  <si>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</si>
  <si>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</si>
  <si>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</si>
  <si>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</si>
  <si>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</si>
  <si>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</si>
  <si>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</si>
  <si>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</si>
  <si>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</si>
  <si>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</si>
  <si>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</si>
  <si>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</si>
  <si>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</si>
  <si>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</si>
  <si>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</si>
  <si>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</si>
  <si>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</si>
  <si>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</si>
  <si>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</si>
  <si>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</si>
  <si>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</si>
  <si>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</si>
  <si>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</si>
  <si>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</si>
  <si>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</si>
  <si>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</si>
  <si>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</si>
  <si>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</si>
  <si>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</si>
  <si>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</si>
  <si>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</si>
  <si>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</si>
  <si>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</si>
  <si>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</si>
  <si>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</si>
  <si>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</si>
  <si>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</si>
  <si>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</si>
  <si>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</si>
  <si>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</si>
  <si>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</si>
  <si>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</si>
  <si>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</si>
  <si>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</si>
  <si>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</si>
  <si>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</si>
  <si>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</si>
  <si>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</si>
  <si>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</si>
  <si>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</si>
  <si>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</si>
  <si>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</si>
  <si>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</si>
  <si>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</si>
  <si>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</si>
  <si>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</si>
  <si>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</si>
  <si>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</si>
  <si>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</si>
  <si>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</si>
  <si>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</si>
  <si>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</si>
  <si>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</si>
  <si>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</si>
  <si>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</si>
  <si>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</si>
  <si>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</si>
  <si>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</si>
  <si>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</si>
  <si>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</si>
  <si>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</si>
  <si>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</si>
  <si>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</si>
  <si>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</si>
  <si>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</si>
  <si>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</si>
  <si>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</si>
  <si>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</si>
  <si>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</si>
  <si>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</si>
  <si>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</si>
  <si>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</si>
  <si>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</si>
  <si>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</si>
  <si>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</si>
  <si>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</si>
  <si>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</si>
  <si>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</si>
  <si>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</si>
  <si>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</si>
  <si>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</si>
  <si>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</si>
  <si>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</si>
  <si>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</si>
  <si>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</si>
  <si>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</si>
  <si>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</si>
  <si>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</si>
  <si>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</si>
  <si>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</si>
  <si>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</si>
  <si>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</si>
  <si>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</si>
  <si>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</si>
  <si>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</si>
  <si>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</si>
  <si>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</si>
  <si>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</si>
  <si>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</si>
  <si>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</si>
  <si>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</si>
  <si>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</si>
  <si>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</si>
  <si>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</si>
  <si>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</si>
  <si>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</si>
  <si>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</si>
  <si>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</si>
  <si>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</si>
  <si>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</si>
  <si>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</si>
  <si>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</si>
  <si>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</si>
  <si>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</si>
  <si>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</si>
  <si>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</si>
  <si>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</si>
  <si>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</si>
  <si>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</si>
  <si>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</si>
  <si>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</si>
  <si>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</si>
  <si>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</si>
  <si>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</si>
  <si>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</si>
  <si>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</si>
  <si>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</si>
  <si>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</si>
  <si>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</si>
  <si>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</si>
  <si>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</si>
  <si>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</si>
  <si>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</si>
  <si>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</si>
  <si>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</si>
  <si>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</si>
  <si>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</si>
  <si>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</si>
  <si>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</si>
  <si>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</si>
  <si>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</si>
  <si>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</si>
  <si>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</si>
  <si>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</si>
  <si>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</si>
  <si>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</si>
  <si>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</si>
  <si>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</si>
  <si>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</si>
  <si>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</si>
  <si>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</si>
  <si>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</si>
  <si>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</si>
  <si>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</si>
  <si>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</si>
  <si>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</si>
  <si>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</si>
  <si>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</si>
  <si>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</si>
  <si>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</si>
  <si>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</si>
  <si>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</si>
  <si>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</si>
  <si>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</si>
  <si>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</si>
  <si>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</si>
  <si>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</si>
  <si>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</si>
  <si>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</si>
  <si>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</si>
  <si>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</si>
  <si>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</si>
  <si>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</si>
  <si>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</si>
  <si>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</si>
  <si>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</si>
  <si>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</si>
  <si>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</si>
  <si>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</si>
  <si>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</si>
  <si>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</si>
  <si>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</si>
  <si>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</si>
  <si>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</si>
  <si>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</si>
  <si>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</si>
  <si>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</si>
  <si>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</si>
  <si>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</si>
  <si>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</si>
  <si>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</si>
  <si>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</si>
  <si>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</si>
  <si>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</si>
  <si>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</si>
  <si>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</si>
  <si>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</si>
  <si>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</si>
  <si>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</si>
  <si>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</si>
  <si>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</si>
  <si>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</si>
  <si>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</si>
  <si>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</si>
  <si>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</si>
  <si>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</si>
  <si>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</si>
  <si>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</si>
  <si>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</si>
  <si>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</si>
  <si>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</si>
  <si>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</si>
  <si>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</si>
  <si>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</si>
  <si>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</si>
  <si>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</si>
  <si>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</si>
  <si>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</si>
  <si>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</si>
  <si>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</si>
  <si>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</si>
  <si>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</si>
  <si>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</si>
  <si>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</si>
  <si>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</si>
  <si>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</si>
  <si>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</si>
  <si>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</si>
  <si>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</si>
  <si>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</si>
  <si>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</si>
  <si>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</si>
  <si>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</si>
  <si>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</si>
  <si>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</si>
  <si>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</si>
  <si>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</si>
  <si>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</si>
  <si>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</si>
  <si>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</si>
  <si>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</si>
  <si>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</si>
  <si>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</si>
  <si>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</si>
  <si>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</si>
  <si>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</si>
  <si>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</si>
  <si>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</si>
  <si>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</si>
  <si>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</si>
  <si>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</si>
  <si>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</si>
  <si>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</si>
  <si>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</si>
  <si>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</si>
  <si>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</si>
  <si>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</si>
  <si>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</si>
  <si>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</si>
  <si>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</si>
  <si>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</si>
  <si>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</si>
  <si>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</si>
  <si>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</si>
  <si>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</si>
  <si>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</si>
  <si>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</si>
  <si>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</si>
  <si>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</si>
  <si>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</si>
  <si>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</si>
  <si>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</si>
  <si>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</si>
  <si>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</si>
  <si>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</si>
  <si>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</si>
  <si>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</si>
  <si>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</si>
  <si>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</si>
  <si>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</si>
  <si>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</si>
  <si>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</si>
  <si>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</si>
  <si>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</si>
  <si>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</si>
  <si>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</si>
  <si>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</si>
  <si>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</si>
  <si>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</si>
  <si>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</si>
  <si>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</si>
  <si>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</si>
  <si>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</si>
  <si>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</si>
  <si>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</si>
  <si>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</si>
  <si>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</si>
  <si>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</si>
  <si>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</si>
  <si>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</si>
  <si>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</si>
  <si>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</si>
  <si>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</si>
  <si>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</si>
  <si>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</si>
  <si>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</si>
  <si>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</si>
  <si>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</si>
  <si>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</si>
  <si>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</si>
  <si>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</si>
  <si>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</si>
  <si>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</si>
  <si>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</si>
  <si>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</si>
  <si>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</si>
  <si>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</si>
  <si>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</si>
  <si>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</si>
  <si>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</si>
  <si>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</si>
  <si>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</si>
  <si>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</si>
  <si>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</si>
  <si>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</si>
  <si>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</si>
  <si>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</si>
  <si>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</si>
  <si>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</si>
  <si>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</si>
  <si>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</si>
  <si>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</si>
  <si>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</si>
  <si>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</si>
  <si>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</si>
  <si>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</si>
  <si>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</si>
  <si>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</si>
  <si>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</si>
  <si>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</si>
  <si>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</si>
  <si>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</si>
  <si>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</si>
  <si>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</si>
  <si>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</si>
  <si>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</si>
  <si>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</si>
  <si>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</si>
  <si>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</si>
  <si>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</si>
  <si>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</si>
  <si>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</si>
  <si>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</si>
  <si>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</si>
  <si>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</si>
  <si>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</si>
  <si>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</si>
  <si>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</si>
  <si>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</si>
  <si>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</si>
  <si>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</si>
  <si>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</si>
  <si>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</si>
  <si>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</si>
  <si>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</si>
  <si>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</si>
  <si>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</si>
  <si>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</si>
  <si>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</si>
  <si>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</si>
  <si>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</si>
  <si>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</si>
  <si>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</si>
  <si>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</si>
  <si>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</si>
  <si>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</si>
  <si>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</si>
  <si>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</si>
  <si>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</si>
  <si>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</si>
  <si>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</si>
  <si>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</si>
  <si>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</si>
  <si>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</si>
  <si>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</si>
  <si>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</si>
  <si>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</si>
  <si>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</si>
  <si>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</si>
  <si>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</si>
  <si>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</si>
  <si>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</si>
  <si>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</si>
  <si>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</si>
  <si>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</si>
  <si>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</si>
  <si>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</si>
  <si>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</si>
  <si>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</si>
  <si>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</si>
  <si>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</si>
  <si>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</si>
  <si>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</si>
  <si>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</si>
  <si>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</si>
  <si>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</si>
  <si>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</si>
  <si>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</si>
  <si>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</si>
  <si>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</si>
  <si>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</si>
  <si>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</si>
  <si>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</si>
  <si>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</si>
  <si>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</si>
  <si>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</si>
  <si>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</si>
  <si>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</si>
  <si>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</si>
  <si>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</si>
  <si>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</si>
  <si>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</si>
  <si>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</si>
  <si>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</si>
  <si>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</si>
  <si>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</si>
  <si>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</si>
  <si>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</si>
  <si>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</si>
  <si>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</si>
  <si>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</si>
  <si>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</si>
  <si>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</si>
  <si>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</si>
  <si>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</si>
  <si>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</si>
  <si>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</si>
  <si>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</si>
  <si>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</si>
  <si>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</si>
  <si>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</si>
  <si>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</si>
  <si>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</si>
  <si>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</si>
  <si>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</si>
  <si>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</si>
  <si>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</si>
  <si>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</si>
  <si>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</si>
  <si>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</si>
  <si>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</si>
  <si>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</si>
  <si>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</si>
  <si>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</si>
  <si>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</si>
  <si>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</si>
  <si>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</si>
  <si>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</si>
  <si>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</si>
  <si>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</si>
  <si>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</si>
  <si>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</si>
  <si>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</si>
  <si>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</si>
  <si>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</si>
  <si>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</si>
  <si>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</si>
  <si>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</si>
  <si>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</si>
  <si>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</si>
  <si>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</si>
  <si>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</si>
  <si>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</si>
  <si>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</si>
  <si>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</si>
  <si>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</si>
  <si>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</si>
  <si>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</si>
  <si>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</si>
  <si>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</si>
  <si>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</si>
  <si>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</si>
  <si>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</si>
  <si>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</si>
  <si>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</si>
  <si>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</si>
  <si>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</si>
  <si>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</si>
  <si>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</si>
  <si>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</si>
  <si>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</si>
  <si>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</si>
  <si>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</si>
  <si>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</si>
  <si>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</si>
  <si>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</si>
  <si>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</si>
  <si>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</si>
  <si>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</si>
  <si>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</si>
  <si>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</si>
  <si>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</si>
  <si>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</si>
  <si>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</si>
  <si>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</si>
  <si>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</si>
  <si>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</si>
  <si>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</si>
  <si>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</si>
  <si>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</si>
  <si>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</si>
  <si>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</si>
  <si>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</si>
  <si>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</si>
  <si>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</si>
  <si>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</si>
  <si>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</si>
  <si>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</si>
  <si>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</si>
  <si>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</si>
  <si>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</si>
  <si>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</si>
  <si>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</si>
  <si>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</si>
  <si>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</si>
  <si>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</si>
  <si>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</si>
  <si>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</si>
  <si>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</si>
  <si>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</si>
  <si>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</si>
  <si>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</si>
  <si>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</si>
  <si>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</si>
  <si>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</si>
  <si>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</si>
  <si>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</si>
  <si>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</si>
  <si>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</si>
  <si>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</si>
  <si>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</si>
  <si>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</si>
  <si>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</si>
  <si>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</si>
  <si>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</si>
  <si>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</si>
  <si>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</si>
  <si>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</si>
  <si>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</si>
  <si>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</si>
  <si>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</si>
  <si>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</si>
  <si>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</si>
  <si>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</si>
  <si>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</si>
  <si>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</si>
  <si>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</si>
  <si>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</si>
  <si>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</si>
  <si>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</si>
  <si>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</si>
  <si>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</si>
  <si>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</si>
  <si>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</si>
  <si>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</si>
  <si>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</si>
  <si>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</si>
  <si>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</si>
  <si>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</si>
  <si>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</si>
  <si>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</si>
  <si>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</si>
  <si>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</si>
  <si>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</si>
  <si>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</si>
  <si>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</si>
  <si>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</si>
  <si>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</si>
  <si>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</si>
  <si>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</si>
  <si>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</si>
  <si>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</si>
  <si>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</si>
  <si>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</si>
  <si>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</si>
  <si>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</si>
  <si>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</si>
  <si>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</si>
  <si>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</si>
  <si>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</si>
  <si>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</si>
  <si>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</si>
  <si>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</si>
  <si>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</si>
  <si>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</si>
  <si>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</si>
  <si>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</si>
  <si>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</si>
  <si>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</si>
  <si>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</si>
  <si>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</si>
  <si>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</si>
  <si>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</si>
  <si>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</si>
  <si>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</si>
  <si>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</si>
  <si>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</si>
  <si>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</si>
  <si>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</si>
  <si>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</si>
  <si>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</si>
  <si>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</si>
  <si>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</si>
  <si>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</si>
  <si>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</si>
  <si>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</si>
  <si>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</si>
  <si>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</si>
  <si>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</si>
  <si>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</si>
  <si>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</si>
  <si>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</si>
  <si>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</si>
  <si>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</si>
  <si>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</si>
  <si>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</si>
  <si>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</si>
  <si>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</si>
  <si>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</si>
  <si>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</si>
  <si>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</si>
  <si>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</si>
  <si>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</si>
  <si>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</si>
  <si>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</si>
  <si>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</si>
  <si>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</si>
  <si>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</si>
  <si>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</si>
  <si>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</si>
  <si>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</si>
  <si>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</si>
  <si>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</si>
  <si>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</si>
  <si>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</si>
  <si>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</si>
  <si>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</si>
  <si>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</si>
  <si>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</si>
  <si>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</si>
  <si>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</si>
  <si>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</si>
  <si>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</si>
  <si>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</si>
  <si>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</si>
  <si>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</si>
  <si>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</si>
  <si>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</si>
  <si>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</si>
  <si>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</si>
  <si>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</si>
  <si>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</si>
  <si>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</si>
  <si>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</si>
  <si>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</si>
  <si>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</si>
  <si>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</si>
  <si>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</si>
  <si>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</si>
  <si>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</si>
  <si>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</si>
  <si>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</si>
  <si>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</si>
  <si>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</si>
  <si>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</si>
  <si>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</si>
  <si>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</si>
  <si>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</si>
  <si>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</si>
  <si>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</si>
  <si>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</si>
  <si>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</si>
  <si>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</si>
  <si>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</si>
  <si>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</si>
  <si>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</si>
  <si>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</si>
  <si>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</si>
  <si>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</si>
  <si>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</si>
  <si>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</si>
  <si>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</si>
  <si>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</si>
  <si>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</si>
  <si>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</si>
  <si>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</si>
  <si>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</si>
  <si>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</si>
  <si>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</si>
  <si>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</si>
  <si>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</si>
  <si>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</si>
  <si>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</si>
  <si>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</si>
  <si>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</si>
  <si>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</si>
  <si>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</si>
  <si>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</si>
  <si>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</si>
  <si>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</si>
  <si>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</si>
  <si>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</si>
  <si>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</si>
  <si>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</si>
  <si>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</si>
  <si>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</si>
  <si>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</si>
  <si>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</si>
  <si>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</si>
  <si>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</si>
  <si>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</si>
  <si>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</si>
  <si>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</si>
  <si>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</si>
  <si>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</si>
  <si>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</si>
  <si>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</si>
  <si>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</si>
  <si>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</si>
  <si>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</si>
  <si>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</si>
  <si>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</si>
  <si>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</si>
  <si>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</si>
  <si>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</si>
  <si>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</si>
  <si>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</si>
  <si>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</si>
  <si>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</si>
  <si>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</si>
  <si>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</si>
  <si>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</si>
  <si>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</si>
  <si>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</si>
  <si>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</si>
  <si>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</si>
  <si>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</si>
  <si>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</si>
  <si>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</si>
  <si>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</si>
  <si>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</si>
  <si>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</si>
  <si>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</si>
  <si>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</si>
  <si>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</si>
  <si>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</si>
  <si>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</si>
  <si>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</si>
  <si>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</si>
  <si>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</si>
  <si>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</si>
  <si>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</si>
  <si>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</si>
  <si>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</si>
  <si>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</si>
  <si>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</si>
  <si>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</si>
  <si>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</si>
  <si>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</si>
  <si>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</si>
  <si>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</si>
  <si>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</si>
  <si>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</si>
  <si>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</si>
  <si>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</si>
  <si>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</si>
  <si>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</si>
  <si>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</si>
  <si>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</si>
  <si>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</si>
  <si>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</si>
  <si>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</si>
  <si>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</si>
  <si>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</si>
  <si>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</si>
  <si>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</si>
  <si>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</si>
  <si>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</si>
  <si>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</si>
  <si>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</si>
  <si>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</si>
  <si>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</si>
  <si>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</si>
  <si>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</si>
  <si>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</si>
  <si>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</si>
  <si>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</si>
  <si>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</si>
  <si>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</si>
  <si>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</si>
  <si>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</si>
  <si>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</si>
  <si>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</si>
  <si>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</si>
  <si>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</si>
  <si>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</si>
  <si>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</si>
  <si>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</si>
  <si>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</si>
  <si>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</si>
  <si>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</si>
  <si>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</si>
  <si>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</si>
  <si>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</si>
  <si>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</si>
  <si>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</si>
  <si>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</si>
  <si>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</si>
  <si>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</si>
  <si>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</si>
  <si>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</si>
  <si>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</si>
  <si>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</si>
  <si>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</si>
  <si>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</si>
  <si>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</si>
  <si>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</si>
  <si>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</si>
  <si>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</si>
  <si>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</si>
  <si>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</si>
  <si>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</si>
  <si>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</si>
  <si>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</si>
  <si>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</si>
  <si>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</si>
  <si>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</si>
  <si>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</si>
  <si>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</si>
  <si>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</si>
  <si>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</si>
  <si>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</si>
  <si>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</si>
  <si>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</si>
  <si>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</si>
  <si>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</si>
  <si>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</si>
  <si>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</si>
  <si>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</si>
  <si>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</si>
  <si>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</si>
  <si>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</si>
  <si>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</si>
  <si>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</si>
  <si>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</si>
  <si>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</si>
  <si>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</si>
  <si>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</si>
  <si>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</si>
  <si>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</si>
  <si>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</si>
  <si>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</si>
  <si>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</si>
  <si>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</si>
  <si>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</si>
  <si>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</si>
  <si>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</si>
  <si>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</si>
  <si>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</si>
  <si>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</si>
  <si>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</si>
  <si>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</si>
  <si>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</si>
  <si>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</si>
  <si>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</si>
  <si>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</si>
  <si>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</si>
  <si>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</si>
  <si>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</si>
  <si>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</si>
  <si>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</si>
  <si>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</si>
  <si>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</si>
  <si>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</si>
  <si>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</si>
  <si>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</si>
  <si>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</si>
  <si>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</si>
  <si>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</si>
  <si>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</si>
  <si>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</si>
  <si>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</si>
  <si>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</si>
  <si>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</si>
  <si>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</si>
  <si>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</si>
  <si>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</si>
  <si>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</si>
  <si>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</si>
  <si>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</si>
  <si>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</si>
  <si>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</si>
  <si>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</si>
  <si>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</si>
  <si>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</si>
  <si>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</si>
  <si>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</si>
  <si>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</si>
  <si>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</si>
  <si>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</si>
  <si>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</si>
  <si>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</si>
  <si>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</si>
  <si>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</si>
  <si>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</si>
  <si>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</si>
  <si>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</si>
  <si>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</si>
  <si>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</si>
  <si>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</si>
  <si>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</si>
  <si>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</si>
  <si>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</si>
  <si>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</si>
  <si>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</si>
  <si>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</si>
  <si>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</si>
  <si>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</si>
  <si>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</si>
  <si>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</si>
  <si>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</si>
  <si>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</si>
  <si>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</si>
  <si>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</si>
  <si>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</si>
  <si>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</si>
  <si>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</si>
  <si>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</si>
  <si>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</si>
  <si>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</si>
  <si>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</si>
  <si>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</si>
  <si>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</si>
  <si>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</si>
  <si>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</si>
  <si>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</si>
  <si>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</si>
  <si>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</si>
  <si>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</si>
  <si>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</si>
  <si>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</si>
  <si>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</si>
  <si>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</si>
  <si>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</si>
  <si>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</si>
  <si>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</si>
  <si>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</si>
  <si>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</si>
  <si>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</si>
  <si>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</si>
  <si>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</si>
  <si>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</si>
  <si>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</si>
  <si>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</si>
  <si>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</si>
  <si>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</si>
  <si>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</si>
  <si>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</si>
  <si>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</si>
  <si>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</si>
  <si>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</si>
  <si>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</si>
  <si>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</si>
  <si>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</si>
  <si>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</si>
  <si>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</si>
  <si>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</si>
  <si>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</si>
  <si>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</si>
  <si>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</si>
  <si>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</si>
  <si>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</si>
  <si>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</si>
  <si>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</si>
  <si>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</si>
  <si>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</si>
  <si>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</si>
  <si>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</si>
  <si>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</si>
  <si>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</si>
  <si>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</si>
  <si>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</si>
  <si>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</si>
  <si>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</si>
  <si>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</si>
  <si>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</si>
  <si>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</si>
  <si>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</si>
  <si>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</si>
  <si>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</si>
  <si>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</si>
  <si>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</si>
  <si>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</si>
  <si>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</si>
  <si>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</si>
  <si>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</si>
  <si>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</si>
  <si>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</si>
  <si>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</si>
  <si>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</si>
  <si>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</si>
  <si>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</si>
  <si>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</si>
  <si>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</si>
  <si>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</si>
  <si>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</si>
  <si>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</si>
  <si>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</si>
  <si>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</si>
  <si>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</si>
  <si>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</si>
  <si>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</si>
  <si>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</si>
  <si>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</si>
  <si>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</si>
  <si>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</si>
  <si>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</si>
  <si>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</si>
  <si>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</si>
  <si>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</si>
  <si>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</si>
  <si>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</si>
  <si>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</si>
  <si>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</si>
  <si>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</si>
  <si>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</si>
  <si>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</si>
  <si>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</si>
  <si>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</si>
  <si>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</si>
  <si>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</si>
  <si>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</si>
  <si>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</si>
  <si>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</si>
  <si>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</si>
  <si>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</si>
  <si>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</si>
  <si>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</si>
  <si>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</si>
  <si>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</si>
  <si>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</si>
  <si>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</si>
  <si>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</si>
  <si>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</si>
  <si>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</si>
  <si>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</si>
  <si>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</si>
  <si>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</si>
  <si>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</si>
  <si>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</si>
  <si>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</si>
  <si>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</si>
  <si>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</si>
  <si>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</si>
  <si>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</si>
  <si>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</si>
  <si>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</si>
  <si>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</si>
  <si>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</si>
  <si>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</si>
  <si>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</si>
  <si>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</si>
  <si>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</si>
  <si>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</si>
  <si>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</si>
  <si>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</si>
  <si>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</si>
  <si>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</si>
  <si>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</si>
  <si>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</si>
  <si>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</si>
  <si>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</si>
  <si>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</si>
  <si>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</si>
  <si>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</si>
  <si>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</si>
  <si>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</si>
  <si>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</si>
  <si>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</si>
  <si>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</si>
  <si>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</si>
  <si>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</si>
  <si>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</si>
  <si>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</si>
  <si>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</si>
  <si>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</si>
  <si>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</si>
  <si>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</si>
  <si>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</si>
  <si>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</si>
  <si>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</si>
  <si>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</si>
  <si>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</si>
  <si>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</si>
  <si>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</si>
  <si>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</si>
  <si>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</si>
  <si>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</si>
  <si>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</si>
  <si>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</si>
  <si>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</si>
  <si>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</si>
  <si>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</si>
  <si>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</si>
  <si>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</si>
  <si>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</si>
  <si>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</si>
  <si>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</si>
  <si>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</si>
  <si>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</si>
  <si>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</si>
  <si>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</si>
  <si>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</si>
  <si>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</si>
  <si>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</si>
  <si>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</si>
  <si>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</si>
  <si>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</si>
  <si>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</si>
  <si>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</si>
  <si>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</si>
  <si>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</si>
  <si>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</si>
  <si>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</si>
  <si>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</si>
  <si>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</si>
  <si>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</si>
  <si>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</si>
  <si>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</si>
  <si>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</si>
  <si>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</si>
  <si>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</si>
  <si>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</si>
  <si>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</si>
  <si>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</si>
  <si>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</si>
  <si>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</si>
  <si>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</si>
  <si>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</si>
  <si>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</si>
  <si>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</si>
  <si>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</si>
  <si>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</si>
  <si>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</si>
  <si>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</si>
  <si>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</si>
  <si>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</si>
  <si>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</si>
  <si>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</si>
  <si>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</si>
  <si>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</si>
  <si>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</si>
  <si>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</si>
  <si>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</si>
  <si>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</si>
  <si>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</si>
  <si>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</si>
  <si>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</si>
  <si>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</si>
  <si>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</si>
  <si>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</si>
  <si>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</si>
  <si>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</si>
  <si>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</si>
  <si>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</si>
  <si>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</si>
  <si>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</si>
  <si>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</si>
  <si>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</si>
  <si>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</si>
  <si>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</si>
  <si>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</si>
  <si>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</si>
  <si>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</si>
  <si>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</si>
  <si>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</si>
  <si>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</si>
  <si>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</si>
  <si>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</si>
  <si>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</si>
  <si>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</si>
  <si>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</si>
  <si>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</si>
  <si>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</si>
  <si>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</si>
  <si>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</si>
  <si>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</si>
  <si>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</si>
  <si>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</si>
  <si>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</si>
  <si>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</si>
  <si>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</si>
  <si>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</si>
  <si>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</si>
  <si>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</si>
  <si>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</si>
  <si>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</si>
  <si>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</si>
  <si>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</si>
  <si>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</si>
  <si>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</si>
  <si>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</si>
  <si>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</si>
  <si>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</si>
  <si>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</si>
  <si>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</si>
  <si>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</si>
  <si>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</si>
  <si>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</si>
  <si>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</si>
  <si>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</si>
  <si>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</si>
  <si>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</si>
  <si>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</si>
  <si>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</si>
  <si>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</si>
  <si>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</si>
  <si>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</si>
  <si>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</si>
  <si>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</si>
  <si>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</si>
  <si>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</si>
  <si>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</si>
  <si>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</si>
  <si>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</si>
  <si>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</si>
  <si>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</si>
  <si>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</si>
  <si>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</si>
  <si>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</si>
  <si>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</si>
  <si>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</si>
  <si>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</si>
  <si>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</si>
  <si>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</si>
  <si>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</si>
  <si>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</si>
  <si>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</si>
  <si>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</si>
  <si>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</si>
  <si>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</si>
  <si>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</si>
  <si>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</si>
  <si>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</si>
  <si>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</si>
  <si>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</si>
  <si>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</si>
  <si>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</si>
  <si>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</si>
  <si>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</si>
  <si>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</si>
  <si>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</si>
  <si>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</si>
  <si>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</si>
  <si>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</si>
  <si>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</si>
  <si>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</si>
  <si>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</si>
  <si>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</si>
  <si>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</si>
  <si>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</si>
  <si>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</si>
  <si>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</si>
  <si>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</si>
  <si>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</si>
  <si>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</si>
  <si>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</si>
  <si>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</si>
  <si>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</si>
  <si>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</si>
  <si>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</si>
  <si>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</si>
  <si>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</si>
  <si>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</si>
  <si>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</si>
  <si>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</si>
  <si>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</si>
  <si>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</si>
  <si>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</si>
  <si>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</si>
  <si>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</si>
  <si>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</si>
  <si>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</si>
  <si>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</si>
  <si>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</si>
  <si>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</si>
  <si>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</si>
  <si>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</si>
  <si>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</si>
  <si>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</si>
  <si>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</si>
  <si>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</si>
  <si>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</si>
  <si>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</si>
  <si>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</si>
  <si>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</si>
  <si>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</si>
  <si>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</si>
  <si>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</si>
  <si>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</si>
  <si>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</si>
  <si>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</si>
  <si>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</si>
  <si>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</si>
  <si>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</si>
  <si>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</si>
  <si>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</si>
  <si>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</si>
  <si>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</si>
  <si>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</si>
  <si>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</si>
  <si>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</si>
  <si>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</si>
  <si>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</si>
  <si>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</si>
  <si>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</si>
  <si>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</si>
  <si>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</si>
  <si>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</si>
  <si>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</si>
  <si>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</si>
  <si>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</si>
  <si>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</si>
  <si>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</si>
  <si>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</si>
  <si>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</si>
  <si>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</si>
  <si>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</si>
  <si>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</si>
  <si>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</si>
  <si>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</si>
  <si>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</si>
  <si>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</si>
  <si>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</si>
  <si>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</si>
  <si>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</si>
  <si>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</si>
  <si>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</si>
  <si>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</si>
  <si>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</si>
  <si>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</si>
  <si>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</si>
  <si>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</si>
  <si>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</si>
  <si>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</si>
  <si>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</si>
  <si>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</si>
  <si>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</si>
  <si>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</si>
  <si>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</si>
  <si>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</si>
  <si>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</si>
  <si>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</si>
  <si>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</si>
  <si>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</si>
  <si>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</si>
  <si>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</si>
  <si>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</si>
  <si>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</si>
  <si>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</si>
  <si>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</si>
  <si>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</si>
  <si>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</si>
  <si>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</si>
  <si>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</si>
  <si>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</si>
  <si>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</si>
  <si>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</si>
  <si>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</si>
  <si>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</si>
  <si>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</si>
  <si>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</si>
  <si>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</si>
  <si>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</si>
  <si>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</si>
  <si>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</si>
  <si>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</si>
  <si>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</si>
  <si>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</si>
  <si>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</si>
  <si>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</si>
  <si>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</si>
  <si>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</si>
  <si>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</si>
  <si>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</si>
  <si>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</si>
  <si>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</si>
  <si>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</si>
  <si>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</si>
  <si>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</si>
  <si>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</si>
  <si>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</si>
  <si>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</si>
  <si>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</si>
  <si>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</si>
  <si>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</si>
  <si>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</si>
  <si>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</si>
  <si>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</si>
  <si>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</si>
  <si>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</si>
  <si>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</si>
  <si>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</si>
  <si>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</si>
  <si>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</si>
  <si>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</si>
  <si>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</si>
  <si>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</si>
  <si>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</si>
  <si>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</si>
  <si>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</si>
  <si>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</si>
  <si>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</si>
  <si>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</si>
  <si>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</si>
  <si>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</si>
  <si>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</si>
  <si>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</si>
  <si>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</si>
  <si>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</si>
  <si>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</si>
  <si>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</si>
  <si>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</si>
  <si>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</si>
  <si>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</si>
  <si>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</si>
  <si>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</si>
  <si>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</si>
  <si>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</si>
  <si>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</si>
  <si>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</si>
  <si>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</si>
  <si>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</si>
  <si>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</si>
  <si>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</si>
  <si>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</si>
  <si>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</si>
  <si>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</si>
  <si>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</si>
  <si>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</si>
  <si>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</si>
  <si>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</si>
  <si>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</si>
  <si>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</si>
  <si>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</si>
  <si>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</si>
  <si>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</si>
  <si>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</si>
  <si>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</si>
  <si>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</si>
  <si>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</si>
  <si>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</si>
  <si>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</si>
  <si>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</si>
  <si>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</si>
  <si>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</si>
  <si>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</si>
  <si>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</si>
  <si>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</si>
  <si>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</si>
  <si>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</si>
  <si>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</si>
  <si>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</si>
  <si>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</si>
  <si>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</si>
  <si>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</si>
  <si>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</si>
  <si>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</si>
  <si>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</si>
  <si>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</si>
  <si>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</si>
  <si>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</si>
  <si>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</si>
  <si>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</si>
  <si>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</si>
  <si>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</si>
  <si>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</si>
  <si>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</si>
  <si>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</si>
  <si>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</si>
  <si>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</si>
  <si>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</si>
  <si>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</si>
  <si>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</si>
  <si>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</si>
  <si>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</si>
  <si>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</si>
  <si>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</si>
  <si>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</si>
  <si>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</si>
  <si>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</si>
  <si>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</si>
  <si>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</si>
  <si>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</si>
  <si>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</si>
  <si>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</si>
  <si>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</si>
  <si>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</si>
  <si>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</si>
  <si>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</si>
  <si>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</si>
  <si>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</si>
  <si>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</si>
  <si>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</si>
  <si>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</si>
  <si>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</si>
  <si>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</si>
  <si>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</si>
  <si>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</si>
  <si>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</si>
  <si>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</si>
  <si>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</si>
  <si>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</si>
  <si>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</si>
  <si>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</si>
  <si>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</si>
  <si>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</si>
  <si>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</si>
  <si>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</si>
  <si>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</si>
  <si>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</si>
  <si>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</si>
  <si>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</si>
  <si>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</si>
  <si>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</si>
  <si>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</si>
  <si>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</si>
  <si>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</si>
  <si>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</si>
  <si>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</si>
  <si>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</si>
  <si>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</si>
  <si>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</si>
  <si>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</si>
  <si>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</si>
  <si>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</si>
  <si>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</si>
  <si>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</si>
  <si>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</si>
  <si>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</si>
  <si>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</si>
  <si>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</si>
  <si>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</si>
  <si>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</si>
  <si>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</si>
  <si>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</si>
  <si>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</si>
  <si>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</si>
  <si>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</si>
  <si>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</si>
  <si>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</si>
  <si>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</si>
  <si>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</si>
  <si>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</si>
  <si>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</si>
  <si>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</si>
  <si>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</si>
  <si>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</si>
  <si>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</si>
  <si>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</si>
  <si>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</si>
  <si>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</si>
  <si>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</si>
  <si>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</si>
  <si>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</si>
  <si>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</si>
  <si>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</si>
  <si>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</si>
  <si>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</si>
  <si>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</si>
  <si>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</si>
  <si>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</si>
  <si>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</si>
  <si>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</si>
  <si>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</si>
  <si>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</si>
  <si>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</si>
  <si>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</si>
  <si>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</si>
  <si>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</si>
  <si>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</si>
  <si>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</si>
  <si>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</si>
  <si>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</si>
  <si>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</si>
  <si>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</si>
  <si>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</si>
  <si>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</si>
  <si>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</si>
  <si>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</si>
  <si>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</si>
  <si>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</si>
  <si>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</si>
  <si>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</si>
  <si>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</si>
  <si>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</si>
  <si>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</si>
  <si>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</si>
  <si>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</si>
  <si>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</si>
  <si>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</si>
  <si>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</si>
  <si>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</si>
  <si>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</si>
  <si>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</si>
  <si>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</si>
  <si>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</si>
  <si>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</si>
  <si>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</si>
  <si>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</si>
  <si>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</si>
  <si>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</si>
  <si>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</si>
  <si>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</si>
  <si>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</si>
  <si>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</si>
  <si>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</si>
  <si>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</si>
  <si>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</si>
  <si>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</si>
  <si>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</si>
  <si>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</si>
  <si>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</si>
  <si>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</si>
  <si>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</si>
  <si>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</si>
  <si>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</si>
  <si>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</si>
  <si>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</si>
  <si>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</si>
  <si>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</si>
  <si>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</si>
  <si>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</si>
  <si>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</si>
  <si>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</si>
  <si>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</si>
  <si>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</si>
  <si>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</si>
  <si>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</si>
  <si>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</si>
  <si>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</si>
  <si>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</si>
  <si>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</si>
  <si>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</si>
  <si>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</si>
  <si>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</si>
  <si>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</si>
  <si>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</si>
  <si>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</si>
  <si>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</si>
  <si>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</si>
  <si>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</si>
  <si>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</si>
  <si>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</si>
  <si>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</si>
  <si>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</si>
  <si>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</si>
  <si>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</si>
  <si>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</si>
  <si>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</si>
  <si>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</si>
  <si>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</si>
  <si>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</si>
  <si>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</si>
  <si>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</si>
  <si>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</si>
  <si>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</si>
  <si>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</si>
  <si>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</si>
  <si>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</si>
  <si>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</si>
  <si>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</si>
  <si>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</si>
  <si>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</si>
  <si>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</si>
  <si>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</si>
  <si>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</si>
  <si>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</si>
  <si>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</si>
  <si>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</si>
  <si>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</si>
  <si>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</si>
  <si>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</si>
  <si>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</si>
  <si>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</si>
  <si>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</si>
  <si>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</si>
  <si>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</si>
  <si>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</si>
  <si>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</si>
  <si>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</si>
  <si>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</si>
  <si>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</si>
  <si>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</si>
  <si>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</si>
  <si>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</si>
  <si>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</si>
  <si>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</si>
  <si>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</si>
  <si>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</si>
  <si>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</si>
  <si>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</si>
  <si>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</si>
  <si>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</si>
  <si>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</si>
  <si>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</si>
  <si>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</si>
  <si>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</si>
  <si>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</si>
  <si>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</si>
  <si>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</si>
  <si>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</si>
  <si>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</si>
  <si>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</si>
  <si>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</si>
  <si>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</si>
  <si>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</si>
  <si>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</si>
  <si>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</si>
  <si>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</si>
  <si>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</si>
  <si>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</si>
  <si>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</si>
  <si>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</si>
  <si>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</si>
  <si>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</si>
  <si>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</si>
  <si>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</si>
  <si>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</si>
  <si>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</si>
  <si>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</si>
  <si>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</si>
  <si>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</si>
  <si>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</si>
  <si>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</si>
  <si>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</si>
  <si>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</si>
  <si>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</si>
  <si>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</si>
  <si>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</si>
  <si>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</si>
  <si>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</si>
  <si>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</si>
  <si>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</si>
  <si>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</si>
  <si>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</si>
  <si>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</si>
  <si>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</si>
  <si>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</si>
  <si>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</si>
  <si>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</si>
  <si>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</si>
  <si>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</si>
  <si>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</si>
  <si>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</si>
  <si>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</si>
  <si>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</si>
  <si>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</si>
  <si>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</si>
  <si>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</si>
  <si>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</si>
  <si>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</si>
  <si>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</si>
  <si>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</si>
  <si>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</si>
  <si>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</si>
  <si>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</si>
  <si>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</si>
  <si>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</si>
  <si>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</si>
  <si>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</si>
  <si>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</si>
  <si>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</si>
  <si>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</si>
  <si>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</si>
  <si>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</si>
  <si>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</si>
  <si>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</si>
  <si>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</si>
  <si>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</si>
  <si>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</si>
  <si>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</si>
  <si>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</si>
  <si>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</si>
  <si>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</si>
  <si>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</si>
  <si>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</si>
  <si>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</si>
  <si>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</si>
  <si>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</si>
  <si>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</si>
  <si>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</si>
  <si>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</si>
  <si>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</si>
  <si>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</si>
  <si>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</si>
  <si>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</si>
  <si>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</si>
  <si>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</si>
  <si>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</si>
  <si>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</si>
  <si>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</si>
  <si>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</si>
  <si>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</si>
  <si>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</si>
  <si>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</si>
  <si>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</si>
  <si>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</si>
  <si>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</si>
  <si>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</si>
  <si>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</si>
  <si>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</si>
  <si>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</si>
  <si>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</si>
  <si>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</si>
  <si>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</si>
  <si>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</si>
  <si>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</si>
  <si>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</si>
  <si>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</si>
  <si>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</si>
  <si>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</si>
  <si>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</si>
  <si>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</si>
  <si>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</si>
  <si>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</si>
  <si>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</si>
  <si>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</si>
  <si>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</si>
  <si>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</si>
  <si>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</si>
  <si>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</si>
  <si>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</si>
  <si>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</si>
  <si>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</si>
  <si>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</si>
  <si>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</si>
  <si>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</si>
  <si>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</si>
  <si>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</si>
  <si>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</si>
  <si>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</si>
  <si>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</si>
  <si>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</si>
  <si>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</si>
  <si>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</si>
  <si>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</si>
  <si>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</si>
  <si>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</si>
  <si>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</si>
  <si>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</si>
  <si>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</si>
  <si>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</si>
  <si>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</si>
  <si>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</si>
  <si>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</si>
  <si>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</si>
  <si>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</si>
  <si>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</si>
  <si>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</si>
  <si>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</si>
  <si>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</si>
  <si>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</si>
  <si>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</si>
  <si>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</si>
  <si>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</si>
  <si>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</si>
  <si>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</si>
  <si>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</si>
  <si>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</si>
  <si>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</si>
  <si>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</si>
  <si>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</si>
  <si>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</si>
  <si>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</si>
  <si>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</si>
  <si>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</si>
  <si>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</si>
  <si>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</si>
  <si>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</si>
  <si>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</si>
  <si>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</si>
  <si>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</si>
  <si>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</si>
  <si>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</si>
  <si>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</si>
  <si>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</si>
  <si>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</si>
  <si>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</si>
  <si>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</si>
  <si>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</si>
  <si>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</si>
  <si>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</si>
  <si>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</si>
  <si>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</si>
  <si>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</si>
  <si>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</si>
  <si>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</si>
  <si>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</si>
  <si>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</si>
  <si>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</si>
  <si>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</si>
  <si>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</si>
  <si>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</si>
  <si>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</si>
  <si>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</si>
  <si>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</si>
  <si>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</si>
  <si>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</si>
  <si>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</si>
  <si>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</si>
  <si>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</si>
  <si>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</si>
  <si>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</si>
  <si>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</si>
  <si>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</si>
  <si>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</si>
  <si>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</si>
  <si>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</si>
  <si>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</si>
  <si>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</si>
  <si>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</si>
  <si>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</si>
  <si>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</si>
  <si>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</si>
  <si>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</si>
  <si>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</si>
  <si>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</si>
  <si>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</si>
  <si>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</si>
  <si>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</si>
  <si>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</si>
  <si>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</si>
  <si>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</si>
  <si>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</si>
  <si>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</si>
  <si>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</si>
  <si>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</si>
  <si>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</si>
  <si>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</si>
  <si>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</si>
  <si>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</si>
  <si>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</si>
  <si>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</si>
  <si>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</si>
  <si>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</si>
  <si>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</si>
  <si>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</si>
  <si>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</si>
  <si>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</si>
  <si>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</si>
  <si>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</si>
  <si>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</si>
  <si>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</si>
  <si>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</si>
  <si>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</si>
  <si>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</si>
  <si>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</si>
  <si>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</si>
  <si>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</si>
  <si>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</si>
  <si>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</si>
  <si>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</si>
  <si>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</si>
  <si>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</si>
  <si>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</si>
  <si>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</si>
  <si>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</si>
  <si>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</si>
  <si>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</si>
  <si>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</si>
  <si>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</si>
  <si>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</si>
  <si>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</si>
  <si>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</si>
  <si>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</si>
  <si>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</si>
  <si>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</si>
  <si>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</si>
  <si>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</si>
  <si>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</si>
  <si>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</si>
  <si>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</si>
  <si>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</si>
  <si>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</si>
  <si>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</si>
  <si>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</si>
  <si>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</si>
  <si>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</si>
  <si>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</si>
  <si>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</si>
  <si>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</si>
  <si>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</si>
  <si>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</si>
  <si>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</si>
  <si>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</si>
  <si>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</si>
  <si>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</si>
  <si>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</si>
  <si>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</si>
  <si>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</si>
  <si>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</si>
  <si>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</si>
  <si>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</si>
  <si>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</si>
  <si>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</si>
  <si>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</si>
  <si>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</si>
  <si>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</si>
  <si>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</si>
  <si>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</si>
  <si>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</si>
  <si>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</si>
  <si>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</si>
  <si>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</si>
  <si>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</si>
  <si>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</si>
  <si>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</si>
  <si>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</si>
  <si>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</si>
  <si>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</si>
  <si>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</si>
  <si>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</si>
  <si>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</si>
  <si>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</si>
  <si>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</si>
  <si>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</si>
  <si>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</si>
  <si>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</si>
  <si>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</si>
  <si>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</si>
  <si>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</si>
  <si>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</si>
  <si>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</si>
  <si>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</si>
  <si>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</si>
  <si>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</si>
  <si>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</si>
  <si>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</si>
  <si>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</si>
  <si>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</si>
  <si>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</si>
  <si>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</si>
  <si>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</si>
  <si>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</si>
  <si>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</si>
  <si>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</si>
  <si>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</si>
  <si>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</si>
  <si>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</si>
  <si>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</si>
  <si>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</si>
  <si>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</si>
  <si>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</si>
  <si>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</si>
  <si>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</si>
  <si>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</si>
  <si>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</si>
  <si>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</si>
  <si>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</si>
  <si>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</si>
  <si>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</si>
  <si>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</si>
  <si>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</si>
  <si>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</si>
  <si>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</si>
  <si>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</si>
  <si>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</si>
  <si>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</si>
  <si>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</si>
  <si>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</si>
  <si>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</si>
  <si>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</si>
  <si>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</si>
  <si>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</si>
  <si>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</si>
  <si>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</si>
  <si>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</si>
  <si>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</si>
  <si>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</si>
  <si>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</si>
  <si>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</si>
  <si>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</si>
  <si>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</si>
  <si>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</si>
  <si>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</si>
  <si>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</si>
  <si>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</si>
  <si>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</si>
  <si>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</si>
  <si>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</si>
  <si>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</si>
  <si>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</si>
  <si>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</si>
  <si>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</si>
  <si>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</si>
  <si>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</si>
  <si>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</si>
  <si>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</si>
  <si>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</si>
  <si>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</si>
  <si>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</si>
  <si>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</si>
  <si>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</si>
  <si>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</si>
  <si>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</si>
  <si>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</si>
  <si>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</si>
  <si>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</si>
  <si>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</si>
  <si>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</si>
  <si>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</si>
  <si>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</si>
  <si>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</si>
  <si>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</si>
  <si>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</si>
  <si>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</si>
  <si>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</si>
  <si>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</si>
  <si>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</si>
  <si>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</si>
  <si>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</si>
  <si>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</si>
  <si>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</si>
  <si>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</si>
  <si>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</si>
  <si>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</si>
  <si>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</si>
  <si>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</si>
  <si>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</si>
  <si>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</si>
  <si>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</si>
  <si>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</si>
  <si>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</si>
  <si>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</si>
  <si>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</si>
  <si>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</si>
  <si>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</si>
  <si>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</si>
  <si>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</si>
  <si>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</si>
  <si>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</si>
  <si>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</si>
  <si>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</si>
  <si>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</si>
  <si>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</si>
  <si>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</si>
  <si>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</si>
  <si>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</si>
  <si>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</si>
  <si>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</si>
  <si>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</si>
  <si>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</si>
  <si>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</si>
  <si>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</si>
  <si>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</si>
  <si>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</si>
  <si>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</si>
  <si>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</si>
  <si>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</si>
  <si>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</si>
  <si>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</si>
  <si>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</si>
  <si>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</si>
  <si>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</si>
  <si>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</si>
  <si>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</si>
  <si>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</si>
  <si>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</si>
  <si>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</si>
  <si>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</si>
  <si>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</si>
  <si>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</si>
  <si>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</si>
  <si>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</si>
  <si>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</si>
  <si>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</si>
  <si>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</si>
  <si>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</si>
  <si>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</si>
  <si>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</si>
  <si>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</si>
  <si>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</si>
  <si>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</si>
  <si>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</si>
  <si>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</si>
  <si>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</si>
  <si>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</si>
  <si>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</si>
  <si>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</si>
  <si>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</si>
  <si>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</si>
  <si>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</si>
  <si>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</si>
  <si>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</si>
  <si>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</si>
  <si>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</si>
  <si>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</si>
  <si>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</si>
  <si>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</si>
  <si>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</si>
  <si>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</si>
  <si>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</si>
  <si>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</si>
  <si>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</si>
  <si>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</si>
  <si>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</si>
  <si>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</si>
  <si>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</si>
  <si>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</si>
  <si>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</si>
  <si>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</si>
  <si>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</si>
  <si>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</si>
  <si>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</si>
  <si>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</si>
  <si>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</si>
  <si>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</si>
  <si>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</si>
  <si>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</si>
  <si>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</si>
  <si>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</si>
  <si>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</si>
  <si>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</si>
  <si>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</si>
  <si>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</si>
  <si>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</si>
  <si>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</si>
  <si>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</si>
  <si>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</si>
  <si>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</si>
  <si>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</si>
  <si>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</si>
  <si>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</si>
  <si>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</si>
  <si>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</si>
  <si>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</si>
  <si>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</si>
  <si>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</si>
  <si>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</si>
  <si>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</si>
  <si>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</si>
  <si>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</si>
  <si>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</si>
  <si>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</si>
  <si>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</si>
  <si>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</si>
  <si>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</si>
  <si>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</si>
  <si>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</si>
  <si>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</si>
  <si>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</si>
  <si>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</si>
  <si>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</si>
  <si>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</si>
  <si>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</si>
  <si>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</si>
  <si>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</si>
  <si>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</si>
  <si>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</si>
  <si>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</si>
  <si>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</si>
  <si>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</si>
  <si>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</si>
  <si>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</si>
  <si>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</si>
  <si>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</si>
  <si>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</si>
  <si>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</si>
  <si>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</si>
  <si>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</si>
  <si>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</si>
  <si>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</si>
  <si>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</si>
  <si>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</si>
  <si>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</si>
  <si>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</si>
  <si>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</si>
  <si>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</si>
  <si>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</si>
  <si>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</si>
  <si>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</si>
  <si>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</si>
  <si>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</si>
  <si>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</si>
  <si>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</si>
  <si>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</si>
  <si>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</si>
  <si>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</si>
  <si>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</si>
  <si>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</si>
  <si>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</si>
  <si>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</si>
  <si>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</si>
  <si>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</si>
  <si>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</si>
  <si>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</si>
  <si>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</si>
  <si>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</si>
  <si>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</si>
  <si>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</si>
  <si>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</si>
  <si>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</si>
  <si>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</si>
  <si>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</si>
  <si>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</si>
  <si>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</si>
  <si>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</si>
  <si>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</si>
  <si>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</si>
  <si>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</si>
  <si>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</si>
  <si>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</si>
  <si>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</si>
  <si>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</si>
  <si>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</si>
  <si>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</si>
  <si>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</si>
  <si>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</si>
  <si>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</si>
  <si>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</si>
  <si>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</si>
  <si>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</si>
  <si>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</si>
  <si>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</si>
  <si>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</si>
  <si>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</si>
  <si>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</si>
  <si>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</si>
  <si>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</si>
  <si>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</si>
  <si>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</si>
  <si>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</si>
  <si>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</si>
  <si>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</si>
  <si>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</si>
  <si>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</si>
  <si>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</si>
  <si>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</si>
  <si>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</si>
  <si>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</si>
  <si>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</si>
  <si>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</si>
  <si>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</si>
  <si>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</si>
  <si>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</si>
  <si>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</si>
  <si>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</si>
  <si>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</si>
  <si>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</si>
  <si>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</si>
  <si>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</si>
  <si>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</si>
  <si>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</si>
  <si>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</si>
  <si>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</si>
  <si>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</si>
  <si>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</si>
  <si>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</si>
  <si>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</si>
  <si>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</si>
  <si>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</si>
  <si>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</si>
  <si>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</si>
  <si>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</si>
  <si>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</si>
  <si>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</si>
  <si>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</si>
  <si>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</si>
  <si>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</si>
  <si>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</si>
  <si>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</si>
  <si>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</si>
  <si>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</si>
  <si>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</si>
  <si>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</si>
  <si>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</si>
  <si>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</si>
  <si>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</si>
  <si>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</si>
  <si>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</si>
  <si>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</si>
  <si>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</si>
  <si>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</si>
  <si>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</si>
  <si>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</si>
  <si>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</si>
  <si>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</si>
  <si>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</si>
  <si>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</si>
  <si>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</si>
  <si>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</si>
  <si>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</si>
  <si>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</si>
  <si>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</si>
  <si>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</si>
  <si>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</si>
  <si>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</si>
  <si>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</si>
  <si>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</si>
  <si>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</si>
  <si>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</si>
  <si>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</si>
  <si>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</si>
  <si>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</si>
  <si>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</si>
  <si>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</si>
  <si>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</si>
  <si>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</si>
  <si>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</si>
  <si>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</si>
  <si>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</si>
  <si>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</si>
  <si>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</si>
  <si>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</si>
  <si>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</si>
  <si>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</si>
  <si>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</si>
  <si>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</si>
  <si>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</si>
  <si>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</si>
  <si>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</si>
  <si>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</si>
  <si>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</si>
  <si>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</si>
  <si>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</si>
  <si>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</si>
  <si>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</si>
  <si>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</si>
  <si>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</si>
  <si>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</si>
  <si>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</si>
  <si>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</si>
  <si>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</si>
  <si>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</si>
  <si>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</si>
  <si>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</si>
  <si>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</si>
  <si>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</si>
  <si>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</si>
  <si>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</si>
  <si>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</si>
  <si>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</si>
  <si>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</si>
  <si>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</si>
  <si>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</si>
  <si>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</si>
  <si>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</si>
  <si>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</si>
  <si>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</si>
  <si>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</si>
  <si>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</si>
  <si>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</si>
  <si>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</si>
  <si>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</si>
  <si>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</si>
  <si>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</si>
  <si>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</si>
  <si>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</si>
  <si>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</si>
  <si>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</si>
  <si>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</si>
  <si>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</si>
  <si>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</si>
  <si>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</si>
  <si>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</si>
  <si>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</si>
  <si>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</si>
  <si>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</si>
  <si>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</si>
  <si>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</si>
  <si>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</si>
  <si>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</si>
  <si>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</si>
  <si>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</si>
  <si>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</si>
  <si>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</si>
  <si>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</si>
  <si>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</si>
  <si>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</si>
  <si>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</si>
  <si>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</si>
  <si>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</si>
  <si>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</si>
  <si>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</si>
  <si>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</si>
  <si>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</si>
  <si>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</si>
  <si>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</si>
  <si>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</si>
  <si>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</si>
  <si>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</si>
  <si>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</si>
  <si>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</si>
  <si>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</si>
  <si>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</si>
  <si>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</si>
  <si>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</si>
  <si>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</si>
  <si>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</si>
  <si>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</si>
  <si>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</si>
  <si>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</si>
  <si>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</si>
  <si>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</si>
  <si>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</si>
  <si>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</si>
  <si>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</si>
  <si>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</si>
  <si>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</si>
  <si>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</si>
  <si>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</si>
  <si>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</si>
  <si>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</si>
  <si>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</si>
  <si>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</si>
  <si>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</si>
  <si>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</si>
  <si>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</si>
  <si>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</si>
  <si>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</si>
  <si>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</si>
  <si>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</si>
  <si>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</si>
  <si>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</si>
  <si>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</si>
  <si>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</si>
  <si>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</si>
  <si>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</si>
  <si>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</si>
  <si>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</si>
  <si>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</si>
  <si>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</si>
  <si>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</si>
  <si>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</si>
  <si>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</si>
  <si>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</si>
  <si>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</si>
  <si>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</si>
  <si>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</si>
  <si>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</si>
  <si>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</si>
  <si>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</si>
  <si>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</si>
  <si>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</si>
  <si>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</si>
  <si>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</si>
  <si>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</si>
  <si>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</si>
  <si>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</si>
  <si>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</si>
  <si>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</si>
  <si>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</si>
  <si>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</si>
  <si>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</si>
  <si>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</si>
  <si>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</si>
  <si>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</si>
  <si>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</si>
  <si>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</si>
  <si>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</si>
  <si>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</si>
  <si>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</si>
  <si>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</si>
  <si>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</si>
  <si>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</si>
  <si>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</si>
  <si>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</si>
  <si>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</si>
  <si>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</si>
  <si>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</si>
  <si>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</si>
  <si>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</si>
  <si>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</si>
  <si>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</si>
  <si>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</si>
  <si>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</si>
  <si>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</si>
  <si>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</si>
  <si>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</si>
  <si>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</si>
  <si>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</si>
  <si>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</si>
  <si>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</si>
  <si>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</si>
  <si>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</si>
  <si>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</si>
  <si>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</si>
  <si>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</si>
  <si>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</si>
  <si>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</si>
  <si>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</si>
  <si>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</si>
  <si>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</si>
  <si>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</si>
  <si>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</si>
  <si>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</si>
  <si>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</si>
  <si>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</si>
  <si>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</si>
  <si>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</si>
  <si>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</si>
  <si>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</si>
  <si>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</si>
  <si>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</si>
  <si>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</si>
  <si>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</si>
  <si>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</si>
  <si>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</si>
  <si>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</si>
  <si>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</si>
  <si>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</si>
  <si>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</si>
  <si>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</si>
  <si>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</si>
  <si>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</si>
  <si>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</si>
  <si>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</si>
  <si>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</si>
  <si>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</si>
  <si>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</si>
  <si>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</si>
  <si>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</si>
  <si>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</si>
  <si>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</si>
  <si>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</si>
  <si>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</si>
  <si>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</si>
  <si>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</si>
  <si>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</si>
  <si>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</si>
  <si>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</si>
  <si>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</si>
  <si>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</si>
  <si>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</si>
  <si>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</si>
  <si>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</si>
  <si>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</si>
  <si>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</si>
  <si>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</si>
  <si>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</si>
  <si>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</si>
  <si>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</si>
  <si>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</si>
  <si>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</si>
  <si>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</si>
  <si>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</si>
  <si>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</si>
  <si>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</si>
  <si>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</si>
  <si>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</si>
  <si>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</si>
  <si>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</si>
  <si>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</si>
  <si>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</si>
  <si>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</si>
  <si>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</si>
  <si>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</si>
  <si>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</si>
  <si>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</si>
  <si>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</si>
  <si>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</si>
  <si>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</si>
  <si>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</si>
  <si>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</si>
  <si>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</si>
  <si>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</si>
  <si>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</si>
  <si>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</si>
  <si>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</si>
  <si>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</si>
  <si>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</si>
  <si>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</si>
  <si>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</si>
  <si>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</si>
  <si>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</si>
  <si>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</si>
  <si>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</si>
  <si>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</si>
  <si>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</si>
  <si>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</si>
  <si>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</si>
  <si>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</si>
  <si>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</si>
  <si>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</si>
  <si>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</si>
  <si>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</si>
  <si>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</si>
  <si>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</si>
  <si>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</si>
  <si>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</si>
  <si>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</si>
  <si>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</si>
  <si>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</si>
  <si>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</si>
  <si>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</si>
  <si>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</si>
  <si>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</si>
  <si>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</si>
  <si>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</si>
  <si>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</si>
  <si>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</si>
  <si>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</si>
  <si>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</si>
  <si>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</si>
  <si>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</si>
  <si>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</si>
  <si>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</si>
  <si>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</si>
  <si>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</si>
  <si>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</si>
  <si>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</si>
  <si>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</si>
  <si>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</si>
  <si>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</si>
  <si>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</si>
  <si>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</si>
  <si>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</si>
  <si>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</si>
  <si>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</si>
  <si>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</si>
  <si>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</si>
  <si>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</si>
  <si>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</si>
  <si>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</si>
  <si>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</si>
  <si>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</si>
  <si>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</si>
  <si>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</si>
  <si>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</si>
  <si>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</si>
  <si>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</si>
  <si>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</si>
  <si>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</si>
  <si>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</si>
  <si>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</si>
  <si>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</si>
  <si>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</si>
  <si>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</si>
  <si>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</si>
  <si>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</si>
  <si>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</si>
  <si>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</si>
  <si>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</si>
  <si>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</si>
  <si>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</si>
  <si>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</si>
  <si>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</si>
  <si>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</si>
  <si>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</si>
  <si>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</si>
  <si>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</si>
  <si>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</si>
  <si>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</si>
  <si>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</si>
  <si>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</si>
  <si>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</si>
  <si>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</si>
  <si>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</si>
  <si>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</si>
  <si>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</si>
  <si>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</si>
  <si>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</si>
  <si>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</si>
  <si>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</si>
  <si>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</si>
  <si>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</si>
  <si>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</si>
  <si>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</si>
  <si>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</si>
  <si>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</si>
  <si>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</si>
  <si>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</si>
  <si>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</si>
  <si>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</si>
  <si>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</si>
  <si>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</si>
  <si>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</si>
  <si>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</si>
  <si>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</si>
  <si>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</si>
  <si>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</si>
  <si>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</si>
  <si>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</si>
  <si>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</si>
  <si>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</si>
  <si>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</si>
  <si>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</si>
  <si>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</si>
  <si>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</si>
  <si>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</si>
  <si>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</si>
  <si>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</si>
  <si>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</si>
  <si>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</si>
  <si>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</si>
  <si>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</si>
  <si>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</si>
  <si>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</si>
  <si>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</si>
  <si>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</si>
  <si>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</si>
  <si>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</si>
  <si>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</si>
  <si>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</si>
  <si>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</si>
  <si>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</si>
  <si>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</si>
  <si>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</si>
  <si>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</si>
  <si>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</si>
  <si>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</si>
  <si>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</si>
  <si>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</si>
  <si>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</si>
  <si>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</si>
  <si>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</si>
  <si>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</si>
  <si>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</si>
  <si>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</si>
  <si>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</si>
  <si>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</si>
  <si>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</si>
  <si>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</si>
  <si>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</si>
  <si>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</si>
  <si>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</si>
  <si>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</si>
  <si>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</si>
  <si>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</si>
  <si>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</si>
  <si>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</si>
  <si>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</si>
  <si>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</si>
  <si>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</si>
  <si>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</si>
  <si>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</si>
  <si>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</si>
  <si>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</si>
  <si>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</si>
  <si>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</si>
  <si>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</si>
  <si>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</si>
  <si>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</si>
  <si>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</si>
  <si>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</si>
  <si>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</si>
  <si>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</si>
  <si>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</si>
  <si>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</si>
  <si>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</si>
  <si>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</si>
  <si>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</si>
  <si>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</si>
  <si>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</si>
  <si>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</si>
  <si>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</si>
  <si>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</si>
  <si>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</si>
  <si>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</si>
  <si>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</si>
  <si>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</si>
  <si>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</si>
  <si>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</si>
  <si>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</si>
  <si>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</si>
  <si>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</si>
  <si>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</si>
  <si>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</si>
  <si>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</si>
  <si>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</si>
  <si>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</si>
  <si>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</si>
  <si>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</si>
  <si>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</si>
  <si>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</si>
  <si>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</si>
  <si>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</si>
  <si>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</si>
  <si>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</si>
  <si>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</si>
  <si>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</si>
  <si>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</si>
  <si>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</si>
  <si>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</si>
  <si>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</si>
  <si>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</si>
  <si>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</si>
  <si>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</si>
  <si>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</si>
  <si>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</si>
  <si>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</si>
  <si>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</si>
  <si>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</si>
  <si>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</si>
  <si>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</si>
  <si>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</si>
  <si>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</si>
  <si>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</si>
  <si>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</si>
  <si>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</si>
  <si>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</si>
  <si>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</si>
  <si>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</si>
  <si>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</si>
  <si>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</si>
  <si>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</si>
  <si>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</si>
  <si>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</si>
  <si>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</si>
  <si>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</si>
  <si>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</si>
  <si>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</si>
  <si>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</si>
  <si>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</si>
  <si>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</si>
  <si>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</si>
  <si>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</si>
  <si>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</si>
  <si>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</si>
  <si>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</si>
  <si>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</si>
  <si>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</si>
  <si>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</si>
  <si>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</si>
  <si>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</si>
  <si>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</si>
  <si>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</si>
  <si>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</si>
  <si>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</si>
  <si>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</si>
  <si>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</si>
  <si>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</si>
  <si>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</si>
  <si>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</si>
  <si>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</si>
  <si>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</si>
  <si>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</si>
  <si>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</si>
  <si>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</si>
  <si>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</si>
  <si>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</si>
  <si>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</si>
  <si>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</si>
  <si>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</si>
  <si>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</si>
  <si>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</si>
  <si>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</si>
  <si>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</si>
  <si>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</si>
  <si>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</si>
  <si>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</si>
  <si>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</si>
  <si>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</si>
  <si>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</si>
  <si>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</si>
  <si>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</si>
  <si>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</si>
  <si>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</si>
  <si>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</si>
  <si>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</si>
  <si>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</si>
  <si>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</si>
  <si>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</si>
  <si>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</si>
  <si>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</si>
  <si>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</si>
  <si>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</si>
  <si>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</si>
  <si>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</si>
  <si>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</si>
  <si>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</si>
  <si>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</si>
  <si>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</si>
  <si>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</si>
  <si>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</si>
  <si>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</si>
  <si>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</si>
  <si>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</si>
  <si>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</si>
  <si>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</si>
  <si>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</si>
  <si>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</si>
  <si>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</si>
  <si>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</si>
  <si>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</si>
  <si>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</si>
  <si>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</si>
  <si>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</si>
  <si>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</si>
  <si>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</si>
  <si>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</si>
  <si>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</si>
  <si>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</si>
  <si>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</si>
  <si>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</si>
  <si>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</si>
  <si>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</si>
  <si>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</si>
  <si>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</si>
  <si>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</si>
  <si>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</si>
  <si>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</si>
  <si>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</si>
  <si>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</si>
  <si>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</si>
  <si>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</si>
  <si>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</si>
  <si>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</si>
  <si>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</si>
  <si>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</si>
  <si>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</si>
  <si>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</si>
  <si>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</si>
  <si>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</si>
  <si>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</si>
  <si>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</si>
  <si>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</si>
  <si>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</si>
  <si>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</si>
  <si>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</si>
  <si>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</si>
  <si>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</si>
  <si>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</si>
  <si>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</si>
  <si>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</si>
  <si>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</si>
  <si>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</si>
  <si>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</si>
  <si>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</si>
  <si>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</si>
  <si>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</si>
  <si>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</si>
  <si>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</si>
  <si>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</si>
  <si>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</si>
  <si>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</si>
  <si>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</si>
  <si>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</si>
  <si>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</si>
  <si>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</si>
  <si>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</si>
  <si>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</si>
  <si>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</si>
  <si>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</si>
  <si>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</si>
  <si>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</si>
  <si>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</si>
  <si>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</si>
  <si>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</si>
  <si>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</si>
  <si>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</si>
  <si>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</si>
  <si>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</si>
  <si>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</si>
  <si>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</si>
  <si>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</si>
  <si>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</si>
  <si>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</si>
  <si>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</si>
  <si>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</si>
  <si>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</si>
  <si>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</si>
  <si>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</si>
  <si>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</si>
  <si>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</si>
  <si>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</si>
  <si>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</si>
  <si>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</si>
  <si>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</si>
  <si>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</si>
  <si>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</si>
  <si>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</si>
  <si>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</si>
  <si>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</si>
  <si>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</si>
  <si>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</si>
  <si>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</si>
  <si>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</si>
  <si>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</si>
  <si>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</si>
  <si>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</si>
  <si>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</si>
  <si>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</si>
  <si>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</si>
  <si>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</si>
  <si>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</si>
  <si>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</si>
  <si>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</si>
  <si>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</si>
  <si>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</si>
  <si>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</si>
  <si>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</si>
  <si>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</si>
  <si>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</si>
  <si>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</si>
  <si>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</si>
  <si>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</si>
  <si>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</si>
  <si>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</si>
  <si>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</si>
  <si>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</si>
  <si>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</si>
  <si>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</si>
  <si>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</si>
  <si>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</si>
  <si>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</si>
  <si>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</si>
  <si>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</si>
  <si>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</si>
  <si>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</si>
  <si>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</si>
  <si>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</si>
  <si>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</si>
  <si>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</si>
  <si>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</si>
  <si>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</si>
  <si>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</si>
  <si>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</si>
  <si>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</si>
  <si>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</si>
  <si>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</si>
  <si>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</si>
  <si>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</si>
  <si>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</si>
  <si>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</si>
  <si>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</si>
  <si>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</si>
  <si>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</si>
  <si>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</si>
  <si>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</si>
  <si>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</si>
  <si>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</si>
  <si>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</si>
  <si>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</si>
  <si>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</si>
  <si>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</si>
  <si>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</si>
  <si>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</si>
  <si>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</si>
  <si>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</si>
  <si>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</si>
  <si>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</si>
  <si>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</si>
  <si>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</si>
  <si>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</si>
  <si>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</si>
  <si>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</si>
  <si>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</si>
  <si>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</si>
  <si>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</si>
  <si>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</si>
  <si>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</si>
  <si>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</si>
  <si>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</si>
  <si>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</si>
  <si>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</si>
  <si>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</si>
  <si>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</si>
  <si>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</si>
  <si>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</si>
  <si>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</si>
  <si>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</si>
  <si>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</si>
  <si>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</si>
  <si>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</si>
  <si>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</si>
  <si>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</si>
  <si>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</si>
  <si>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</si>
  <si>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</si>
  <si>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</si>
  <si>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</si>
  <si>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</si>
  <si>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</si>
  <si>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</si>
  <si>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</si>
  <si>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</si>
  <si>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</si>
  <si>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</si>
  <si>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</si>
  <si>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</si>
  <si>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</si>
  <si>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</si>
  <si>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</si>
  <si>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</si>
  <si>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</si>
  <si>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</si>
  <si>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</si>
  <si>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</si>
  <si>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</si>
  <si>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</si>
  <si>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</si>
  <si>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</si>
  <si>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</si>
  <si>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</si>
  <si>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</si>
  <si>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</si>
  <si>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</si>
  <si>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</si>
  <si>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</si>
  <si>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</si>
  <si>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</si>
  <si>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</si>
  <si>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</si>
  <si>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</si>
  <si>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</si>
  <si>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</si>
  <si>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</si>
  <si>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</si>
  <si>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</si>
  <si>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</si>
  <si>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</si>
  <si>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</si>
  <si>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</si>
  <si>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</si>
  <si>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</si>
  <si>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</si>
  <si>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</si>
  <si>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</si>
  <si>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</si>
  <si>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</si>
  <si>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</si>
  <si>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</si>
  <si>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</si>
  <si>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</si>
  <si>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</si>
  <si>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</si>
  <si>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</si>
  <si>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</si>
  <si>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</si>
  <si>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</si>
  <si>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</si>
  <si>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</si>
  <si>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</si>
  <si>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</si>
  <si>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</si>
  <si>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</si>
  <si>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</si>
  <si>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</si>
  <si>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</si>
  <si>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</si>
  <si>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</si>
  <si>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</si>
  <si>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</si>
  <si>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</si>
  <si>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</si>
  <si>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</si>
  <si>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</si>
  <si>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</si>
  <si>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</si>
  <si>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</si>
  <si>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</si>
  <si>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</si>
  <si>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</si>
  <si>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</si>
  <si>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</si>
  <si>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</si>
  <si>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</si>
  <si>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</si>
  <si>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</si>
  <si>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</si>
  <si>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</si>
  <si>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</si>
  <si>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</si>
  <si>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</si>
  <si>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</si>
  <si>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</si>
  <si>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</si>
  <si>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</si>
  <si>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</si>
  <si>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</si>
  <si>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</si>
  <si>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</si>
  <si>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</si>
  <si>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</si>
  <si>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</si>
  <si>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</si>
  <si>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</si>
  <si>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</si>
  <si>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</si>
  <si>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</si>
  <si>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</si>
  <si>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</si>
  <si>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</si>
  <si>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</si>
  <si>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</si>
  <si>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</si>
  <si>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</si>
  <si>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</si>
  <si>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</si>
  <si>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</si>
  <si>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</si>
  <si>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</si>
  <si>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</si>
  <si>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</si>
  <si>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</si>
  <si>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</si>
  <si>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</si>
  <si>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</si>
  <si>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</si>
  <si>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</si>
  <si>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</si>
  <si>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</si>
  <si>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</si>
  <si>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</si>
  <si>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</si>
  <si>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</si>
  <si>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</si>
  <si>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</si>
  <si>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</si>
  <si>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</si>
  <si>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</si>
  <si>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</si>
  <si>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</si>
  <si>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</si>
  <si>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</si>
  <si>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</si>
  <si>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</si>
  <si>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</si>
  <si>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</si>
  <si>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</si>
  <si>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</si>
  <si>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</si>
  <si>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</si>
  <si>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</si>
  <si>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</si>
  <si>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</si>
  <si>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</si>
  <si>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</si>
  <si>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</si>
  <si>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</si>
  <si>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</si>
  <si>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</si>
  <si>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</si>
  <si>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</si>
  <si>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</si>
  <si>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</si>
  <si>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</si>
  <si>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</si>
  <si>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</si>
  <si>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</si>
  <si>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</si>
  <si>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</si>
  <si>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</si>
  <si>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</si>
  <si>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</si>
  <si>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</si>
  <si>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</si>
  <si>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</si>
  <si>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</si>
  <si>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</si>
  <si>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</si>
  <si>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</si>
  <si>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</si>
  <si>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</si>
  <si>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</si>
  <si>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</si>
  <si>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</si>
  <si>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</si>
  <si>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</si>
  <si>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</si>
  <si>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</si>
  <si>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</si>
  <si>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</si>
  <si>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</si>
  <si>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</si>
  <si>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</si>
  <si>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</si>
  <si>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</si>
  <si>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</si>
  <si>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</si>
  <si>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</si>
  <si>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</si>
  <si>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</si>
  <si>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</si>
  <si>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</si>
  <si>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</si>
  <si>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</si>
  <si>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</si>
  <si>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</si>
  <si>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</si>
  <si>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</si>
  <si>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</si>
  <si>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</si>
  <si>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</si>
  <si>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</si>
  <si>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</si>
  <si>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</si>
  <si>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</si>
  <si>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</si>
  <si>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</si>
  <si>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</si>
  <si>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</si>
  <si>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</si>
  <si>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</si>
  <si>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</si>
  <si>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</si>
  <si>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</si>
  <si>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</si>
  <si>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</si>
  <si>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</si>
  <si>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</si>
  <si>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</si>
  <si>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</si>
  <si>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</si>
  <si>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</si>
  <si>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</si>
  <si>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</si>
  <si>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</si>
  <si>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</si>
  <si>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</si>
  <si>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</si>
  <si>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</si>
  <si>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</si>
  <si>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</si>
  <si>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</si>
  <si>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</si>
  <si>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</si>
  <si>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</si>
  <si>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</si>
  <si>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</si>
  <si>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</si>
  <si>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</si>
  <si>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</si>
  <si>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</si>
  <si>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</si>
  <si>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</si>
  <si>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</si>
  <si>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</si>
  <si>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</si>
  <si>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</si>
  <si>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</si>
  <si>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</si>
  <si>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</si>
  <si>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</si>
  <si>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</si>
  <si>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</si>
  <si>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</si>
  <si>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</si>
  <si>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</si>
  <si>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</si>
  <si>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</si>
  <si>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</si>
  <si>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</si>
  <si>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</si>
  <si>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</si>
  <si>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</si>
  <si>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</si>
  <si>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</si>
  <si>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</si>
  <si>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</si>
  <si>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</si>
  <si>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</si>
  <si>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</si>
  <si>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</si>
  <si>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</si>
  <si>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</si>
  <si>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</si>
  <si>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</si>
  <si>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</si>
  <si>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</si>
  <si>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</si>
  <si>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</si>
  <si>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</si>
  <si>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</si>
  <si>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</si>
  <si>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</si>
  <si>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</si>
  <si>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</si>
  <si>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</si>
  <si>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</si>
  <si>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</si>
  <si>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</si>
  <si>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</si>
  <si>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</si>
  <si>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</si>
  <si>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</si>
  <si>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</si>
  <si>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</si>
  <si>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</si>
  <si>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</si>
  <si>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</si>
  <si>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</si>
  <si>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</si>
  <si>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</si>
  <si>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</si>
  <si>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</si>
  <si>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</si>
  <si>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</si>
  <si>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</si>
  <si>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</si>
  <si>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</si>
  <si>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</si>
  <si>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</si>
  <si>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</si>
  <si>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</si>
  <si>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</si>
  <si>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</si>
  <si>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</si>
  <si>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</si>
  <si>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</si>
  <si>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</si>
  <si>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</si>
  <si>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</si>
  <si>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</si>
  <si>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</si>
  <si>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</si>
  <si>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</si>
  <si>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</si>
  <si>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</si>
  <si>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</si>
  <si>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</si>
  <si>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</si>
  <si>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</si>
  <si>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</si>
  <si>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</si>
  <si>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</si>
  <si>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</si>
  <si>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</si>
  <si>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</si>
  <si>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</si>
  <si>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</si>
  <si>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</si>
  <si>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</si>
  <si>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</si>
  <si>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</si>
  <si>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</si>
  <si>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</si>
  <si>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</si>
  <si>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</si>
  <si>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</si>
  <si>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</si>
  <si>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</si>
  <si>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</si>
  <si>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</si>
  <si>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</si>
  <si>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</si>
  <si>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</si>
  <si>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</si>
  <si>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</si>
  <si>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</si>
  <si>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</si>
  <si>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</si>
  <si>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</si>
  <si>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</si>
  <si>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</si>
  <si>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</si>
  <si>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</si>
  <si>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</si>
  <si>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</si>
  <si>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</si>
  <si>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</si>
  <si>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</si>
  <si>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</si>
  <si>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</si>
  <si>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</si>
  <si>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</si>
  <si>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</si>
  <si>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</si>
  <si>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</si>
  <si>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</si>
  <si>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</si>
  <si>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</si>
  <si>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</si>
  <si>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</si>
  <si>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</si>
  <si>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</si>
  <si>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</si>
  <si>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</si>
  <si>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</si>
  <si>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</si>
  <si>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</si>
  <si>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</si>
  <si>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</si>
  <si>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</si>
  <si>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</si>
  <si>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</si>
  <si>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</si>
  <si>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</si>
  <si>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</si>
  <si>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</si>
  <si>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</si>
  <si>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</si>
  <si>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</si>
  <si>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</si>
  <si>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</si>
  <si>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</si>
  <si>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</si>
  <si>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</si>
  <si>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</si>
  <si>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</si>
  <si>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</si>
  <si>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</si>
  <si>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</si>
  <si>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</si>
  <si>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</si>
  <si>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</si>
  <si>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</si>
  <si>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</si>
  <si>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</si>
  <si>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</si>
  <si>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</si>
  <si>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</si>
  <si>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</si>
  <si>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</si>
  <si>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</si>
  <si>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</si>
  <si>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</si>
  <si>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</si>
  <si>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</si>
  <si>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</si>
  <si>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</si>
  <si>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</si>
  <si>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</si>
  <si>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</si>
  <si>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</si>
  <si>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</si>
  <si>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</si>
  <si>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</si>
  <si>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</si>
  <si>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</si>
  <si>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</si>
  <si>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</si>
  <si>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</si>
  <si>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</si>
  <si>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</si>
  <si>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</si>
  <si>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</si>
  <si>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</si>
  <si>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</si>
  <si>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</si>
  <si>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</si>
  <si>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</si>
  <si>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</si>
  <si>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</si>
  <si>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</si>
  <si>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</si>
  <si>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</si>
  <si>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</si>
  <si>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</si>
  <si>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</si>
  <si>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</si>
  <si>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</si>
  <si>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</si>
  <si>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</si>
  <si>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</si>
  <si>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</si>
  <si>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</si>
  <si>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</si>
  <si>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</si>
  <si>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</si>
  <si>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</si>
  <si>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</si>
  <si>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</si>
  <si>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</si>
  <si>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</si>
  <si>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</si>
  <si>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</si>
  <si>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</si>
  <si>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</si>
  <si>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</si>
  <si>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</si>
  <si>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</si>
  <si>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</si>
  <si>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</si>
  <si>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</si>
  <si>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</si>
  <si>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</si>
  <si>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</si>
  <si>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</si>
  <si>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</si>
  <si>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</si>
  <si>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</si>
  <si>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</si>
  <si>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</si>
  <si>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</si>
  <si>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</si>
  <si>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</si>
  <si>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</si>
  <si>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</si>
  <si>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</si>
  <si>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</si>
  <si>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</si>
  <si>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</si>
  <si>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</si>
  <si>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</si>
  <si>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</si>
  <si>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</si>
  <si>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</si>
  <si>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</si>
  <si>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</si>
  <si>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</si>
  <si>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</si>
  <si>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</si>
  <si>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</si>
  <si>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</si>
  <si>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</si>
  <si>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</si>
  <si>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</si>
  <si>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</si>
  <si>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</si>
  <si>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</si>
  <si>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</si>
  <si>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</si>
  <si>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</si>
  <si>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</si>
  <si>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</si>
  <si>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</si>
  <si>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</si>
  <si>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</si>
  <si>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</si>
  <si>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</si>
  <si>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</si>
  <si>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</si>
  <si>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</si>
  <si>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</si>
  <si>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</si>
  <si>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</si>
  <si>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</si>
  <si>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</si>
  <si>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</si>
  <si>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</si>
  <si>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</si>
  <si>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</si>
  <si>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</si>
  <si>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</si>
  <si>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</si>
  <si>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</si>
  <si>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</si>
  <si>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</si>
  <si>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</si>
  <si>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</si>
  <si>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</si>
  <si>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</si>
  <si>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</si>
  <si>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</si>
  <si>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</si>
  <si>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</si>
  <si>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</si>
  <si>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</si>
  <si>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</si>
  <si>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</si>
  <si>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</si>
  <si>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</si>
  <si>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</si>
  <si>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</si>
  <si>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</si>
  <si>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</si>
  <si>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</si>
  <si>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</si>
  <si>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</si>
  <si>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</si>
  <si>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</si>
  <si>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</si>
  <si>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</si>
  <si>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</si>
  <si>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</si>
  <si>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</si>
  <si>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</si>
  <si>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</si>
  <si>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</si>
  <si>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</si>
  <si>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</si>
  <si>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</si>
  <si>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</si>
  <si>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</si>
  <si>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</si>
  <si>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</si>
  <si>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</si>
  <si>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</si>
  <si>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</si>
  <si>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</si>
  <si>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</si>
  <si>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</si>
  <si>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</si>
  <si>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</si>
  <si>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</si>
  <si>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</si>
  <si>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</si>
  <si>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</si>
  <si>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</si>
  <si>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</si>
  <si>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</si>
  <si>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</si>
  <si>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</si>
  <si>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</si>
  <si>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</si>
  <si>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</si>
  <si>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</si>
  <si>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</si>
  <si>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</si>
  <si>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</si>
  <si>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</si>
  <si>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</si>
  <si>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</si>
  <si>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</si>
  <si>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</si>
  <si>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</si>
  <si>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</si>
  <si>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</si>
  <si>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</si>
  <si>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</si>
  <si>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</si>
  <si>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</si>
  <si>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</si>
  <si>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</si>
  <si>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</si>
  <si>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</si>
  <si>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</si>
  <si>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</si>
  <si>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</si>
  <si>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</si>
  <si>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</si>
  <si>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</si>
  <si>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</si>
  <si>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</si>
  <si>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</si>
  <si>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</si>
  <si>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</si>
  <si>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</si>
  <si>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</si>
  <si>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</si>
  <si>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</si>
  <si>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</si>
  <si>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</si>
  <si>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</si>
  <si>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</si>
  <si>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</si>
  <si>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</si>
  <si>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</si>
  <si>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</si>
  <si>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</si>
  <si>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</si>
  <si>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</si>
  <si>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</si>
  <si>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</si>
  <si>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</si>
  <si>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</si>
  <si>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</si>
  <si>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</si>
  <si>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</si>
  <si>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</si>
  <si>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</si>
  <si>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</si>
  <si>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</si>
  <si>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</si>
  <si>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</si>
  <si>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</si>
  <si>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</si>
  <si>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</si>
  <si>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</si>
  <si>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</si>
  <si>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</si>
  <si>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</si>
  <si>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</si>
  <si>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</si>
  <si>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</si>
  <si>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</si>
  <si>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</si>
  <si>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</si>
  <si>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</si>
  <si>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</si>
  <si>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</si>
  <si>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</si>
  <si>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</si>
  <si>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</si>
  <si>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</si>
  <si>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</si>
  <si>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</si>
  <si>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</si>
  <si>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</si>
  <si>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</si>
  <si>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</si>
  <si>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</si>
  <si>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</si>
  <si>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</si>
  <si>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</si>
  <si>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</si>
  <si>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</si>
  <si>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</si>
  <si>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</si>
  <si>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</si>
  <si>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</si>
  <si>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</si>
  <si>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</si>
  <si>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</si>
  <si>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</si>
  <si>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</si>
  <si>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</si>
  <si>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</si>
  <si>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</si>
  <si>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</si>
  <si>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</si>
  <si>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</si>
  <si>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</si>
  <si>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</si>
  <si>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</si>
  <si>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</si>
  <si>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</si>
  <si>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</si>
  <si>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</si>
  <si>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</si>
  <si>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</si>
  <si>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</si>
  <si>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</si>
  <si>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</si>
  <si>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</si>
  <si>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</si>
  <si>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</si>
  <si>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</si>
  <si>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</si>
  <si>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</si>
  <si>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</si>
  <si>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</si>
  <si>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</si>
  <si>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</si>
  <si>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</si>
  <si>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</si>
  <si>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</si>
  <si>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</si>
  <si>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</si>
  <si>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</si>
  <si>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</si>
  <si>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</si>
  <si>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</si>
  <si>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</si>
  <si>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</si>
  <si>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</si>
  <si>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</si>
  <si>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</si>
  <si>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</si>
  <si>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</si>
  <si>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</si>
  <si>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</si>
  <si>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</si>
  <si>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</si>
  <si>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</si>
  <si>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</si>
  <si>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</si>
  <si>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</si>
  <si>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</si>
  <si>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</si>
  <si>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</si>
  <si>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</si>
  <si>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</si>
  <si>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</si>
  <si>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</si>
  <si>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</si>
  <si>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</si>
  <si>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</si>
  <si>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</si>
  <si>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</si>
  <si>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</si>
  <si>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</si>
  <si>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</si>
  <si>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</si>
  <si>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</si>
  <si>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</si>
  <si>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</si>
  <si>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</si>
  <si>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</si>
  <si>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</si>
  <si>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</si>
  <si>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</si>
  <si>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</si>
  <si>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</si>
  <si>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</si>
  <si>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</si>
  <si>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</si>
  <si>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</si>
  <si>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</si>
  <si>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</si>
  <si>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</si>
  <si>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</si>
  <si>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</si>
  <si>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</si>
  <si>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</si>
  <si>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</si>
  <si>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</si>
  <si>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</si>
  <si>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</si>
  <si>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</si>
  <si>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</si>
  <si>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</si>
  <si>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</si>
  <si>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</si>
  <si>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</si>
  <si>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</si>
  <si>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</si>
  <si>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</si>
  <si>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</si>
  <si>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</si>
  <si>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</si>
  <si>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</si>
  <si>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</si>
  <si>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</si>
  <si>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</si>
  <si>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</si>
  <si>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</si>
  <si>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</si>
  <si>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</si>
  <si>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</si>
  <si>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</si>
  <si>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</si>
  <si>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</si>
  <si>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</si>
  <si>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</si>
  <si>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</si>
  <si>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</si>
  <si>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</si>
  <si>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</si>
  <si>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</si>
  <si>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</si>
  <si>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</si>
  <si>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</si>
  <si>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</si>
  <si>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</si>
  <si>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</si>
  <si>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</si>
  <si>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</si>
  <si>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</si>
  <si>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</si>
  <si>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</si>
  <si>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</si>
  <si>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</si>
  <si>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</si>
  <si>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</si>
  <si>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</si>
  <si>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</si>
  <si>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</si>
  <si>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</si>
  <si>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</si>
  <si>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</si>
  <si>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</si>
  <si>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</si>
  <si>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</si>
  <si>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</si>
  <si>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</si>
  <si>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</si>
  <si>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</si>
  <si>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</si>
  <si>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</si>
  <si>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</si>
  <si>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</si>
  <si>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</si>
  <si>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</si>
  <si>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</si>
  <si>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</si>
  <si>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</si>
  <si>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</si>
  <si>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</si>
  <si>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</si>
  <si>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</si>
  <si>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</si>
  <si>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</si>
  <si>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</si>
  <si>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</si>
  <si>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</si>
  <si>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</si>
  <si>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</si>
  <si>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</si>
  <si>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</si>
  <si>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</si>
  <si>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</si>
  <si>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</si>
  <si>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</si>
  <si>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</si>
  <si>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</si>
  <si>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</si>
  <si>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</si>
  <si>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</si>
  <si>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</si>
  <si>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</si>
  <si>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</si>
  <si>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</si>
  <si>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</si>
  <si>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</si>
  <si>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</si>
  <si>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</si>
  <si>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</si>
  <si>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</si>
  <si>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</si>
  <si>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</si>
  <si>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</si>
  <si>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</si>
  <si>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</si>
  <si>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</si>
  <si>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</si>
  <si>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</si>
  <si>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</si>
  <si>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</si>
  <si>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</si>
  <si>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</si>
  <si>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</si>
  <si>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</si>
  <si>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</si>
  <si>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</si>
  <si>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</si>
  <si>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</si>
  <si>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</si>
  <si>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</si>
  <si>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</si>
  <si>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</si>
  <si>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</si>
  <si>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</si>
  <si>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</si>
  <si>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</si>
  <si>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</si>
  <si>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</si>
  <si>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</si>
  <si>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</si>
  <si>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</si>
  <si>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</si>
  <si>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</si>
  <si>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</si>
  <si>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</si>
  <si>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</si>
  <si>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</si>
  <si>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</si>
  <si>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</si>
  <si>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</si>
  <si>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</si>
  <si>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</si>
  <si>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</si>
  <si>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</si>
  <si>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</si>
  <si>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</si>
  <si>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</si>
  <si>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</si>
  <si>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</si>
  <si>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</si>
  <si>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</si>
  <si>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</si>
  <si>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</si>
  <si>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</si>
  <si>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</si>
  <si>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</si>
  <si>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</si>
  <si>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</si>
  <si>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</si>
  <si>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</si>
  <si>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</si>
  <si>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</si>
  <si>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</si>
  <si>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</si>
  <si>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</si>
  <si>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</si>
  <si>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</si>
  <si>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</si>
  <si>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</si>
  <si>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</si>
  <si>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</si>
  <si>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</si>
  <si>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</si>
  <si>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</si>
  <si>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</si>
  <si>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</si>
  <si>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</si>
  <si>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</si>
  <si>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</si>
  <si>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</si>
  <si>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</si>
  <si>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</si>
  <si>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</si>
  <si>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</si>
  <si>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</si>
  <si>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</si>
  <si>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</si>
  <si>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</si>
  <si>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</si>
  <si>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</si>
  <si>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</si>
  <si>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</si>
  <si>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</si>
  <si>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</si>
  <si>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</si>
  <si>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</si>
  <si>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</si>
  <si>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</si>
  <si>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</si>
  <si>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</si>
  <si>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</si>
  <si>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</si>
  <si>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</si>
  <si>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</si>
  <si>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</si>
  <si>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</si>
  <si>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</si>
  <si>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</si>
  <si>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</si>
  <si>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</si>
  <si>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</si>
  <si>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</si>
  <si>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</si>
  <si>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</si>
  <si>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</si>
  <si>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</si>
  <si>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</si>
  <si>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</si>
  <si>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</si>
  <si>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</si>
  <si>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</si>
  <si>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</si>
  <si>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</si>
  <si>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</si>
  <si>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</si>
  <si>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</si>
  <si>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</si>
  <si>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</si>
  <si>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</si>
  <si>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</si>
  <si>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</si>
  <si>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</si>
  <si>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</si>
  <si>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</si>
  <si>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</si>
  <si>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</si>
  <si>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</si>
  <si>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</si>
  <si>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</si>
  <si>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</si>
  <si>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</si>
  <si>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</si>
  <si>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</si>
  <si>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</si>
  <si>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</si>
  <si>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</si>
  <si>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</si>
  <si>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</si>
  <si>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</si>
  <si>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</si>
  <si>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</si>
  <si>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</si>
  <si>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</si>
  <si>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</si>
  <si>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</si>
  <si>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</si>
  <si>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</si>
  <si>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</si>
  <si>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</si>
  <si>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</si>
  <si>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</si>
  <si>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</si>
  <si>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</si>
  <si>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</si>
  <si>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</si>
  <si>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</si>
  <si>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</si>
  <si>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</si>
  <si>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</si>
  <si>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</si>
  <si>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</si>
  <si>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</si>
  <si>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</si>
  <si>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</si>
  <si>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</si>
  <si>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</si>
  <si>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</si>
  <si>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</si>
  <si>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</si>
  <si>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</si>
  <si>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</si>
  <si>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</si>
  <si>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</si>
  <si>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</si>
  <si>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</si>
  <si>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</si>
  <si>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</si>
  <si>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</si>
  <si>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</si>
  <si>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</si>
  <si>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</si>
  <si>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</si>
  <si>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</si>
  <si>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</si>
  <si>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</si>
  <si>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</si>
  <si>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</si>
  <si>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</si>
  <si>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</si>
  <si>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</si>
  <si>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</si>
  <si>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</si>
  <si>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</si>
  <si>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</si>
  <si>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</si>
  <si>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</si>
  <si>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</si>
  <si>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</si>
  <si>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</si>
  <si>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</si>
  <si>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</si>
  <si>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</si>
  <si>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</si>
  <si>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</si>
  <si>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</si>
  <si>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</si>
  <si>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</si>
  <si>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</si>
  <si>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</si>
  <si>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</si>
  <si>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</si>
  <si>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</si>
  <si>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</si>
  <si>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</si>
  <si>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</si>
  <si>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</si>
  <si>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</si>
  <si>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</si>
  <si>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</si>
  <si>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</si>
  <si>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</si>
  <si>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</si>
  <si>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</si>
  <si>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</si>
  <si>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</si>
  <si>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</si>
  <si>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</si>
  <si>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</si>
  <si>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</si>
  <si>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</si>
  <si>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</si>
  <si>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</si>
  <si>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</si>
  <si>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</si>
  <si>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</si>
  <si>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</si>
  <si>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</si>
  <si>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</si>
  <si>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</si>
  <si>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</si>
  <si>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</si>
  <si>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</si>
  <si>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</si>
  <si>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</si>
  <si>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</si>
  <si>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</si>
  <si>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</si>
  <si>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</si>
  <si>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</si>
  <si>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</si>
  <si>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</si>
  <si>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</si>
  <si>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</si>
  <si>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</si>
  <si>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</si>
  <si>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</si>
  <si>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</si>
  <si>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</si>
  <si>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</si>
  <si>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</si>
  <si>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</si>
  <si>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</si>
  <si>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</si>
  <si>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</si>
  <si>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</si>
  <si>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</si>
  <si>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</si>
  <si>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</si>
  <si>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</si>
  <si>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</si>
  <si>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</si>
  <si>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</si>
  <si>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</si>
  <si>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</si>
  <si>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</si>
  <si>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</si>
  <si>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</si>
  <si>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</si>
  <si>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</si>
  <si>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</si>
  <si>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</si>
  <si>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</si>
  <si>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</si>
  <si>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</si>
  <si>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</si>
  <si>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</si>
  <si>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</si>
  <si>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</si>
  <si>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</si>
  <si>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</si>
  <si>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</si>
  <si>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</si>
  <si>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</si>
  <si>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</si>
  <si>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</si>
  <si>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</si>
  <si>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</si>
  <si>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</si>
  <si>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</si>
  <si>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</si>
  <si>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</si>
  <si>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</si>
  <si>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</si>
  <si>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</si>
  <si>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</si>
  <si>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</si>
  <si>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</si>
  <si>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</si>
  <si>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</si>
  <si>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</si>
  <si>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</si>
  <si>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</si>
  <si>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</si>
  <si>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</si>
  <si>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</si>
  <si>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</si>
  <si>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</si>
  <si>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</si>
  <si>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</si>
  <si>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</si>
  <si>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</si>
  <si>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</si>
  <si>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</si>
  <si>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</si>
  <si>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</si>
  <si>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</si>
  <si>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</si>
  <si>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</si>
  <si>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</si>
  <si>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</si>
  <si>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</si>
  <si>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</si>
  <si>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</si>
  <si>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</si>
  <si>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</si>
  <si>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</si>
  <si>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</si>
  <si>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</si>
  <si>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</si>
  <si>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</si>
  <si>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</si>
  <si>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</si>
  <si>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</si>
  <si>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</si>
  <si>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</si>
  <si>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</si>
  <si>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</si>
  <si>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</si>
  <si>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</si>
  <si>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</si>
  <si>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</si>
  <si>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</si>
  <si>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</si>
  <si>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</si>
  <si>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</si>
  <si>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</si>
  <si>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</si>
  <si>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</si>
  <si>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</si>
  <si>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</si>
  <si>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</si>
  <si>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</si>
  <si>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</si>
  <si>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</si>
  <si>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</si>
  <si>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</si>
  <si>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</si>
  <si>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</si>
  <si>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</si>
  <si>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</si>
  <si>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</si>
  <si>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</si>
  <si>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</si>
  <si>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</si>
  <si>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</si>
  <si>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</si>
  <si>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</si>
  <si>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</si>
  <si>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</si>
  <si>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</si>
  <si>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</si>
  <si>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</si>
  <si>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</si>
  <si>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</si>
  <si>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</si>
  <si>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</si>
  <si>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</si>
  <si>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</si>
  <si>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</si>
  <si>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</si>
  <si>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</si>
  <si>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</si>
  <si>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</si>
  <si>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</si>
  <si>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</si>
  <si>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</si>
  <si>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</si>
  <si>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</si>
  <si>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</si>
  <si>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</si>
  <si>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</si>
  <si>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</si>
  <si>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</si>
  <si>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</si>
  <si>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</si>
  <si>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</si>
  <si>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</si>
  <si>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</si>
  <si>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</si>
  <si>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</si>
  <si>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</si>
  <si>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</si>
  <si>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</si>
  <si>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</si>
  <si>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</si>
  <si>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</si>
  <si>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</si>
  <si>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</si>
  <si>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</si>
  <si>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</si>
  <si>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</si>
  <si>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</si>
  <si>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</si>
  <si>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</si>
  <si>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</si>
  <si>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</si>
  <si>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</si>
  <si>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</si>
  <si>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</si>
  <si>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</si>
  <si>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</si>
  <si>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</si>
  <si>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</si>
  <si>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</si>
  <si>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</si>
  <si>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</si>
  <si>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</si>
  <si>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</si>
  <si>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</si>
  <si>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</si>
  <si>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</si>
  <si>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</si>
  <si>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</si>
  <si>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</si>
  <si>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</si>
  <si>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</si>
  <si>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</si>
  <si>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</si>
  <si>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</si>
  <si>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</si>
  <si>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</si>
  <si>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</si>
  <si>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</si>
  <si>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</si>
  <si>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</si>
  <si>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</si>
  <si>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</si>
  <si>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</si>
  <si>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</si>
  <si>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</si>
  <si>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</si>
  <si>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</si>
  <si>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</si>
  <si>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</si>
  <si>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</si>
  <si>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</si>
  <si>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</si>
  <si>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</si>
  <si>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</si>
  <si>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</si>
  <si>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</si>
  <si>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</si>
  <si>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</si>
  <si>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</si>
  <si>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</si>
  <si>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</si>
  <si>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</si>
  <si>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</si>
  <si>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</si>
  <si>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</si>
  <si>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</si>
  <si>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</si>
  <si>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</si>
  <si>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</si>
  <si>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</si>
  <si>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</si>
  <si>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</si>
  <si>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</si>
  <si>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</si>
  <si>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</si>
  <si>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</si>
  <si>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</si>
  <si>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</si>
  <si>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</si>
  <si>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</si>
  <si>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</si>
  <si>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</si>
  <si>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</si>
  <si>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</si>
  <si>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</si>
  <si>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</si>
  <si>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</si>
  <si>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</si>
  <si>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</si>
  <si>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</si>
  <si>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</si>
  <si>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</si>
  <si>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</si>
  <si>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</si>
  <si>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</si>
  <si>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</si>
  <si>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</si>
  <si>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</si>
  <si>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</si>
  <si>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</si>
  <si>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</si>
  <si>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</si>
  <si>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</si>
  <si>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</si>
  <si>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</si>
  <si>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</si>
  <si>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</si>
  <si>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</si>
  <si>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</si>
  <si>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</si>
  <si>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</si>
  <si>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</si>
  <si>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</si>
  <si>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</si>
  <si>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</si>
  <si>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</si>
  <si>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</si>
  <si>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</si>
  <si>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</si>
  <si>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</si>
  <si>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</si>
  <si>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</si>
  <si>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</si>
  <si>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</si>
  <si>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</si>
  <si>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</si>
  <si>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</si>
  <si>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</si>
  <si>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</si>
  <si>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</si>
  <si>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</si>
  <si>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</si>
  <si>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</si>
  <si>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</si>
  <si>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</si>
  <si>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</si>
  <si>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</si>
  <si>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</si>
  <si>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</si>
  <si>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</si>
  <si>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</si>
  <si>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</si>
  <si>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</si>
  <si>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</si>
  <si>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</si>
  <si>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</si>
  <si>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</si>
  <si>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</si>
  <si>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</si>
  <si>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</si>
  <si>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</si>
  <si>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</si>
  <si>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</si>
  <si>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</si>
  <si>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</si>
  <si>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</si>
  <si>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</si>
  <si>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</si>
  <si>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</si>
  <si>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</si>
  <si>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</si>
  <si>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</si>
  <si>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</si>
  <si>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</si>
  <si>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</si>
  <si>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</si>
  <si>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</si>
  <si>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</si>
  <si>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</si>
  <si>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</si>
  <si>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</si>
  <si>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</si>
  <si>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</si>
  <si>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</si>
  <si>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</si>
  <si>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</si>
  <si>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</si>
  <si>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</si>
  <si>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</si>
  <si>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</si>
  <si>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</si>
  <si>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</si>
  <si>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</si>
  <si>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</si>
  <si>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</si>
  <si>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</si>
  <si>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</si>
  <si>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</si>
  <si>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</si>
  <si>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</si>
  <si>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</si>
  <si>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</si>
  <si>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</si>
  <si>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</si>
  <si>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</si>
  <si>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</si>
  <si>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</si>
  <si>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</si>
  <si>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</si>
  <si>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</si>
  <si>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</si>
  <si>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</si>
  <si>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</si>
  <si>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</si>
  <si>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</si>
  <si>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</si>
  <si>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</si>
  <si>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</si>
  <si>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</si>
  <si>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</si>
  <si>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</si>
  <si>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</si>
  <si>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</si>
  <si>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</si>
  <si>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</si>
  <si>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</si>
  <si>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</si>
  <si>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</si>
  <si>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</si>
  <si>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</si>
  <si>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</si>
  <si>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</si>
  <si>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</si>
  <si>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</si>
  <si>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</si>
  <si>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</si>
  <si>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</si>
  <si>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</si>
  <si>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</si>
  <si>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</si>
  <si>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</si>
  <si>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</si>
  <si>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</si>
  <si>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</si>
  <si>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</si>
  <si>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</si>
  <si>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</si>
  <si>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</si>
  <si>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</si>
  <si>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</si>
  <si>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</si>
  <si>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</si>
  <si>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</si>
  <si>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</si>
  <si>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</si>
  <si>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</si>
  <si>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</si>
  <si>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</si>
  <si>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</si>
  <si>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</si>
  <si>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</si>
  <si>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</si>
  <si>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</si>
  <si>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</si>
  <si>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</si>
  <si>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</si>
  <si>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</si>
  <si>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</si>
  <si>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</si>
  <si>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</si>
  <si>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</si>
  <si>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</si>
  <si>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</si>
  <si>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</si>
  <si>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</si>
  <si>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</si>
  <si>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</si>
  <si>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</si>
  <si>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</si>
  <si>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</si>
  <si>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</si>
  <si>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</si>
  <si>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</si>
  <si>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</si>
  <si>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</si>
  <si>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</si>
  <si>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</si>
  <si>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</si>
  <si>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</si>
  <si>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</si>
  <si>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</si>
  <si>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</si>
  <si>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</si>
  <si>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</si>
  <si>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</si>
  <si>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</si>
  <si>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</si>
  <si>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</si>
  <si>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</si>
  <si>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</si>
  <si>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</si>
  <si>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</si>
  <si>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</si>
  <si>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</si>
  <si>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</si>
  <si>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</si>
  <si>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</si>
  <si>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</si>
  <si>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</si>
  <si>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</si>
  <si>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</si>
  <si>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</si>
  <si>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</si>
  <si>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</si>
  <si>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</si>
  <si>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</si>
  <si>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</si>
  <si>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</si>
  <si>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</si>
  <si>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</si>
  <si>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</si>
  <si>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</si>
  <si>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</si>
  <si>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</si>
  <si>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</si>
  <si>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</si>
  <si>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</si>
  <si>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</si>
  <si>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</si>
  <si>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</si>
  <si>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</si>
  <si>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</si>
  <si>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</si>
  <si>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</si>
  <si>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</si>
  <si>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</si>
  <si>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</si>
  <si>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</si>
  <si>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</si>
  <si>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</si>
  <si>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</si>
  <si>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</si>
  <si>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</si>
  <si>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</si>
  <si>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</si>
  <si>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</si>
  <si>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</si>
  <si>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</si>
  <si>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</si>
  <si>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</si>
  <si>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</si>
  <si>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</si>
  <si>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</si>
  <si>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</si>
  <si>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</si>
  <si>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</si>
  <si>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</si>
  <si>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</si>
  <si>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</si>
  <si>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</si>
  <si>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</si>
  <si>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</si>
  <si>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</si>
  <si>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</si>
  <si>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</si>
  <si>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</si>
  <si>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</si>
  <si>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</si>
  <si>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</si>
  <si>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</si>
  <si>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</si>
  <si>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</si>
  <si>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</si>
  <si>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</si>
  <si>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</si>
  <si>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</si>
  <si>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</si>
  <si>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</si>
  <si>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</si>
  <si>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</si>
  <si>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</si>
  <si>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</si>
  <si>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</si>
  <si>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</si>
  <si>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</si>
  <si>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</si>
  <si>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</si>
  <si>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</si>
  <si>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</si>
  <si>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</si>
  <si>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</si>
  <si>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</si>
  <si>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</si>
  <si>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</si>
  <si>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</si>
  <si>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</si>
  <si>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</si>
  <si>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</si>
  <si>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</si>
  <si>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</si>
  <si>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</si>
  <si>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</si>
  <si>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</si>
  <si>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</si>
  <si>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</si>
  <si>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</si>
  <si>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</si>
  <si>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</si>
  <si>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</si>
  <si>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</si>
  <si>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</si>
  <si>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</si>
  <si>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</si>
  <si>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</si>
  <si>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</si>
  <si>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</si>
  <si>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</si>
  <si>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</si>
  <si>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</si>
  <si>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</si>
  <si>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</si>
  <si>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</si>
  <si>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</si>
  <si>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</si>
  <si>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</si>
  <si>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</si>
  <si>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</si>
  <si>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</si>
  <si>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</si>
  <si>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</si>
  <si>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</si>
  <si>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</si>
  <si>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</si>
  <si>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</si>
  <si>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</si>
  <si>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</si>
  <si>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</si>
  <si>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</si>
  <si>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</si>
  <si>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</si>
  <si>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</si>
  <si>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</si>
  <si>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</si>
  <si>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</si>
  <si>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</si>
  <si>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</si>
  <si>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</si>
  <si>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</si>
  <si>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</si>
  <si>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</si>
  <si>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</si>
  <si>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</si>
  <si>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</si>
  <si>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</si>
  <si>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</si>
  <si>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</si>
  <si>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</si>
  <si>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</si>
  <si>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</si>
  <si>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</si>
  <si>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</si>
  <si>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</si>
  <si>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</si>
  <si>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</si>
  <si>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</si>
  <si>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</si>
  <si>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</si>
  <si>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</si>
  <si>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</si>
  <si>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</si>
  <si>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</si>
  <si>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</si>
  <si>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</si>
  <si>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</si>
  <si>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</si>
  <si>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</si>
  <si>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</si>
  <si>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</si>
  <si>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</si>
  <si>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</si>
  <si>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</si>
  <si>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</si>
  <si>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</si>
  <si>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</si>
  <si>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</si>
  <si>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</si>
  <si>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</si>
  <si>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</si>
  <si>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</si>
  <si>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</si>
  <si>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</si>
  <si>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</si>
  <si>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</si>
  <si>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</si>
  <si>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</si>
  <si>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</si>
  <si>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</si>
  <si>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</si>
  <si>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</si>
  <si>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</si>
  <si>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</si>
  <si>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</si>
  <si>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</si>
  <si>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</si>
  <si>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</si>
  <si>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</si>
  <si>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</si>
  <si>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</si>
  <si>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</si>
  <si>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</si>
  <si>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</si>
  <si>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</si>
  <si>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</si>
  <si>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</si>
  <si>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</si>
  <si>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</si>
  <si>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</si>
  <si>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</si>
  <si>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</si>
  <si>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</si>
  <si>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</si>
  <si>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</si>
  <si>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</si>
  <si>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</si>
  <si>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</si>
  <si>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</si>
  <si>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</si>
  <si>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</si>
  <si>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</si>
  <si>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</si>
  <si>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</si>
  <si>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</si>
  <si>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</si>
  <si>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</si>
  <si>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</si>
  <si>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</si>
  <si>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</si>
  <si>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</si>
  <si>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</si>
  <si>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</si>
  <si>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</si>
  <si>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</si>
  <si>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</si>
  <si>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</si>
  <si>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</si>
  <si>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</si>
  <si>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</si>
  <si>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</si>
  <si>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</si>
  <si>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</si>
  <si>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</si>
  <si>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</si>
  <si>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</si>
  <si>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</si>
  <si>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</si>
  <si>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</si>
  <si>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</si>
  <si>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</si>
  <si>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</si>
  <si>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</si>
  <si>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</si>
  <si>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</si>
  <si>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</si>
  <si>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</si>
  <si>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</si>
  <si>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</si>
  <si>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</si>
  <si>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</si>
  <si>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</si>
  <si>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</si>
  <si>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</si>
  <si>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</si>
  <si>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</si>
  <si>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</si>
  <si>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</si>
  <si>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</si>
  <si>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</si>
  <si>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</si>
  <si>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</si>
  <si>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</si>
  <si>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</si>
  <si>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</si>
  <si>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</si>
  <si>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</si>
  <si>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</si>
  <si>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</si>
  <si>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</si>
  <si>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</si>
  <si>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</si>
  <si>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</si>
  <si>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</si>
  <si>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</si>
  <si>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</si>
  <si>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</si>
  <si>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</si>
  <si>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</si>
  <si>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</si>
  <si>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</si>
  <si>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</si>
  <si>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</si>
  <si>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</si>
  <si>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</si>
  <si>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</si>
  <si>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</si>
  <si>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</si>
  <si>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</si>
  <si>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</si>
  <si>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</si>
  <si>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</si>
  <si>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</si>
  <si>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</si>
  <si>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</si>
  <si>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</si>
  <si>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</si>
  <si>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</si>
  <si>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</si>
  <si>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</si>
  <si>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</si>
  <si>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</si>
  <si>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</si>
  <si>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</si>
  <si>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</si>
  <si>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</si>
  <si>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</si>
  <si>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</si>
  <si>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</si>
  <si>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</si>
  <si>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</si>
  <si>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</si>
  <si>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</si>
  <si>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</si>
  <si>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</si>
  <si>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</si>
  <si>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</si>
  <si>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</si>
  <si>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</si>
  <si>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</si>
  <si>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</si>
  <si>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</si>
  <si>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</si>
  <si>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</si>
  <si>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</si>
  <si>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</si>
  <si>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</si>
  <si>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</si>
  <si>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</si>
  <si>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</si>
  <si>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</si>
  <si>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</si>
  <si>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</si>
  <si>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</si>
  <si>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</si>
  <si>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</si>
  <si>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</si>
  <si>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</si>
  <si>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</si>
  <si>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</si>
  <si>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</si>
  <si>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</si>
  <si>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</si>
  <si>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</si>
  <si>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</si>
  <si>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</si>
  <si>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</si>
  <si>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</si>
  <si>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</si>
  <si>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</si>
  <si>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</si>
  <si>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</si>
  <si>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</si>
  <si>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</si>
  <si>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</si>
  <si>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</si>
  <si>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</si>
  <si>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</si>
  <si>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</si>
  <si>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</si>
  <si>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</si>
  <si>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</si>
  <si>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</si>
  <si>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</si>
  <si>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</si>
  <si>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</si>
  <si>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</si>
  <si>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</si>
  <si>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</si>
  <si>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</si>
  <si>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</si>
  <si>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</si>
  <si>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</si>
  <si>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</si>
  <si>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</si>
  <si>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</si>
  <si>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</si>
  <si>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</si>
  <si>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</si>
  <si>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</si>
  <si>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</si>
  <si>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</si>
  <si>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</si>
  <si>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</si>
  <si>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</si>
  <si>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</si>
  <si>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</si>
  <si>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</si>
  <si>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</si>
  <si>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</si>
  <si>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</si>
  <si>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</si>
  <si>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</si>
  <si>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</si>
  <si>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</si>
  <si>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</si>
  <si>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</si>
  <si>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</si>
  <si>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</si>
  <si>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</si>
  <si>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</si>
  <si>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</si>
  <si>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</si>
  <si>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</si>
  <si>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</si>
  <si>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</si>
  <si>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</si>
  <si>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</si>
  <si>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</si>
  <si>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</si>
  <si>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</si>
  <si>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</si>
  <si>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</si>
  <si>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</si>
  <si>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</si>
  <si>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</si>
  <si>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</si>
  <si>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</si>
  <si>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</si>
  <si>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</si>
  <si>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</si>
  <si>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</si>
  <si>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</si>
  <si>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</si>
  <si>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</si>
  <si>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</si>
  <si>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</si>
  <si>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</si>
  <si>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</si>
  <si>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</si>
  <si>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</si>
  <si>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</si>
  <si>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</si>
  <si>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</si>
  <si>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</si>
  <si>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</si>
  <si>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</si>
  <si>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</si>
  <si>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</si>
  <si>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</si>
  <si>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</si>
  <si>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</si>
  <si>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</si>
  <si>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</si>
  <si>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</si>
  <si>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</si>
  <si>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</si>
  <si>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</si>
  <si>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</si>
  <si>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</si>
  <si>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</si>
  <si>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</si>
  <si>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</si>
  <si>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</si>
  <si>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</si>
  <si>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</si>
  <si>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</si>
  <si>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</si>
  <si>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</si>
  <si>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</si>
  <si>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</si>
  <si>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</si>
  <si>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</si>
  <si>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</si>
  <si>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</si>
  <si>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</si>
  <si>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</si>
  <si>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</si>
  <si>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</si>
  <si>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</si>
  <si>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</si>
  <si>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</si>
  <si>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</si>
  <si>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</si>
  <si>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</si>
  <si>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</si>
  <si>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</si>
  <si>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</si>
  <si>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</si>
  <si>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</si>
  <si>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</si>
  <si>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</si>
  <si>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</si>
  <si>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</si>
  <si>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</si>
  <si>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</si>
  <si>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</si>
  <si>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</si>
  <si>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</si>
  <si>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</si>
  <si>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</si>
  <si>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</si>
  <si>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</si>
  <si>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</si>
  <si>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</si>
  <si>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</si>
  <si>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</si>
  <si>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</si>
  <si>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</si>
  <si>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</si>
  <si>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</si>
  <si>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</si>
  <si>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</si>
  <si>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</si>
  <si>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</si>
  <si>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</si>
  <si>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</si>
  <si>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</si>
  <si>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</si>
  <si>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</si>
  <si>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</si>
  <si>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</si>
  <si>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</si>
  <si>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</si>
  <si>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</si>
  <si>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</si>
  <si>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</si>
  <si>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</si>
  <si>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</si>
  <si>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</si>
  <si>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</si>
  <si>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</si>
  <si>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</si>
  <si>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</si>
  <si>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</si>
  <si>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</si>
  <si>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</si>
  <si>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</si>
  <si>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</si>
  <si>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</si>
  <si>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</si>
  <si>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</si>
  <si>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</si>
  <si>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</si>
  <si>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</si>
  <si>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</si>
  <si>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</si>
  <si>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</si>
  <si>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</si>
  <si>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</si>
  <si>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</si>
  <si>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</si>
  <si>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</si>
  <si>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</si>
  <si>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</si>
  <si>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</si>
  <si>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</si>
  <si>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</si>
  <si>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</si>
  <si>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</si>
  <si>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</si>
  <si>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</si>
  <si>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</si>
  <si>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</si>
  <si>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</si>
  <si>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</si>
  <si>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</si>
  <si>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</si>
  <si>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</si>
  <si>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</si>
  <si>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</si>
  <si>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</si>
  <si>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</si>
  <si>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</si>
  <si>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</si>
  <si>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</si>
  <si>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</si>
  <si>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</si>
  <si>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</si>
  <si>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</si>
  <si>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</si>
  <si>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</si>
  <si>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</si>
  <si>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</si>
  <si>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</si>
  <si>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</si>
  <si>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</si>
  <si>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</si>
  <si>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</si>
  <si>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</si>
  <si>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</si>
  <si>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</si>
  <si>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</si>
  <si>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</si>
  <si>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</si>
  <si>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</si>
  <si>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</si>
  <si>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</si>
  <si>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</si>
  <si>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</si>
  <si>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</si>
  <si>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</si>
  <si>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</si>
  <si>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</si>
  <si>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</si>
  <si>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</si>
  <si>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</si>
  <si>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</si>
  <si>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</si>
  <si>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</si>
  <si>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</si>
  <si>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</si>
  <si>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</si>
  <si>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</si>
  <si>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</si>
  <si>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</si>
  <si>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</si>
  <si>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</si>
  <si>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</si>
  <si>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</si>
  <si>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</si>
  <si>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</si>
  <si>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</si>
  <si>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</si>
  <si>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</si>
  <si>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</si>
  <si>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</si>
  <si>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</si>
  <si>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</si>
  <si>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</si>
  <si>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</si>
  <si>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</si>
  <si>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</si>
  <si>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</si>
  <si>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</si>
  <si>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</si>
  <si>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</si>
  <si>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</si>
  <si>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</si>
  <si>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</si>
  <si>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</si>
  <si>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</si>
  <si>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</si>
  <si>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</si>
  <si>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</si>
  <si>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</si>
  <si>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</si>
  <si>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</si>
  <si>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</si>
  <si>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</si>
  <si>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</si>
  <si>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</si>
  <si>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</si>
  <si>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</si>
  <si>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</si>
  <si>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</si>
  <si>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</si>
  <si>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</si>
  <si>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</si>
  <si>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</si>
  <si>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</si>
  <si>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</si>
  <si>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</si>
  <si>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</si>
  <si>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</si>
  <si>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</si>
  <si>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</si>
  <si>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</si>
  <si>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</si>
  <si>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</si>
  <si>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</si>
  <si>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</si>
  <si>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</si>
  <si>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</si>
  <si>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</si>
  <si>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</si>
  <si>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</si>
  <si>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</si>
  <si>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</si>
  <si>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</si>
  <si>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</si>
  <si>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</si>
  <si>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</si>
  <si>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</si>
  <si>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</si>
  <si>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</si>
  <si>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</si>
  <si>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</si>
  <si>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</si>
  <si>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</si>
  <si>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</si>
  <si>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</si>
  <si>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</si>
  <si>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</si>
  <si>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</si>
  <si>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</si>
  <si>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</si>
  <si>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</si>
  <si>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</si>
  <si>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</si>
  <si>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</si>
  <si>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</si>
  <si>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</si>
  <si>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</si>
  <si>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</si>
  <si>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</si>
  <si>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</si>
  <si>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</si>
  <si>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</si>
  <si>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</si>
  <si>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</si>
  <si>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</si>
  <si>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</si>
  <si>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</si>
  <si>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</si>
  <si>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</si>
  <si>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</si>
  <si>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</si>
  <si>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</si>
  <si>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</si>
  <si>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</si>
  <si>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</si>
  <si>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</si>
  <si>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</si>
  <si>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</si>
  <si>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</si>
  <si>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</si>
  <si>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</si>
  <si>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</si>
  <si>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</si>
  <si>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</si>
  <si>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</si>
  <si>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</si>
  <si>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</si>
  <si>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</si>
  <si>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</si>
  <si>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</si>
  <si>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</si>
  <si>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</si>
  <si>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</si>
  <si>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</si>
  <si>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</si>
  <si>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</si>
  <si>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</si>
  <si>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</si>
  <si>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</si>
  <si>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</si>
  <si>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</si>
  <si>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</si>
  <si>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</si>
  <si>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</si>
  <si>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</si>
  <si>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</si>
  <si>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</si>
  <si>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</si>
  <si>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</si>
  <si>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</si>
  <si>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</si>
  <si>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</si>
  <si>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</si>
  <si>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</si>
  <si>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</si>
  <si>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</si>
  <si>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</si>
  <si>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</si>
  <si>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</si>
  <si>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</si>
  <si>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</si>
  <si>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</si>
  <si>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</si>
  <si>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</si>
  <si>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</si>
  <si>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</si>
  <si>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</si>
  <si>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</si>
  <si>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</si>
  <si>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</si>
  <si>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</si>
  <si>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</si>
  <si>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</si>
  <si>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</si>
  <si>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</si>
  <si>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</si>
  <si>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</si>
  <si>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</si>
  <si>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</si>
  <si>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</si>
  <si>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</si>
  <si>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</si>
  <si>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</si>
  <si>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</si>
  <si>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</si>
  <si>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</si>
  <si>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</si>
  <si>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</si>
  <si>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</si>
  <si>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</si>
  <si>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</si>
  <si>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</si>
  <si>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</si>
  <si>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</si>
  <si>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</si>
  <si>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</si>
  <si>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</si>
  <si>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</si>
  <si>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</si>
  <si>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</si>
  <si>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</si>
  <si>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</si>
  <si>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</si>
  <si>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</si>
  <si>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</si>
  <si>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</si>
  <si>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</si>
  <si>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</si>
  <si>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</si>
  <si>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</si>
  <si>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</si>
  <si>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</si>
  <si>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</si>
  <si>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</si>
  <si>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</si>
  <si>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</si>
  <si>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</si>
  <si>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</si>
  <si>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</si>
  <si>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</si>
  <si>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</si>
  <si>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</si>
  <si>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</si>
  <si>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</si>
  <si>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</si>
  <si>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</si>
  <si>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</si>
  <si>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</si>
  <si>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</si>
  <si>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</si>
  <si>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</si>
  <si>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</si>
  <si>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</si>
  <si>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</si>
  <si>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</si>
  <si>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</si>
  <si>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</si>
  <si>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</si>
  <si>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</si>
  <si>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</si>
  <si>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</si>
  <si>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</si>
  <si>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</si>
  <si>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</si>
  <si>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</si>
  <si>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</si>
  <si>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</si>
  <si>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</si>
  <si>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</si>
  <si>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</si>
  <si>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</si>
  <si>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</si>
  <si>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</si>
  <si>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</si>
  <si>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</si>
  <si>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</si>
  <si>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</si>
  <si>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</si>
  <si>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</si>
  <si>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</si>
  <si>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</si>
  <si>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</si>
  <si>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</si>
  <si>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</si>
  <si>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</si>
  <si>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</si>
  <si>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</si>
  <si>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</si>
  <si>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</si>
  <si>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</si>
  <si>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</si>
  <si>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</si>
  <si>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</si>
  <si>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</si>
  <si>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</si>
  <si>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</si>
  <si>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</si>
  <si>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</si>
  <si>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</si>
  <si>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</si>
  <si>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</si>
  <si>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</si>
  <si>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</si>
  <si>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</si>
  <si>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</si>
  <si>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</si>
  <si>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</si>
  <si>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</si>
  <si>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</si>
  <si>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</si>
  <si>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</si>
  <si>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</si>
  <si>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</si>
  <si>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</si>
  <si>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</si>
  <si>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</si>
  <si>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</si>
  <si>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</si>
  <si>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</si>
  <si>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</si>
  <si>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</si>
  <si>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</si>
  <si>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</si>
  <si>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</si>
  <si>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</si>
  <si>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</si>
  <si>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</si>
  <si>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</si>
  <si>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</si>
  <si>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</si>
  <si>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</si>
  <si>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</si>
  <si>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</si>
  <si>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</si>
  <si>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</si>
  <si>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</si>
  <si>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</si>
  <si>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</si>
  <si>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</si>
  <si>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</si>
  <si>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</si>
  <si>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</si>
  <si>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</si>
  <si>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</si>
  <si>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</si>
  <si>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</si>
  <si>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</si>
  <si>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</si>
  <si>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</si>
  <si>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</si>
  <si>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</si>
  <si>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</si>
  <si>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</si>
  <si>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</si>
  <si>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</si>
  <si>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</si>
  <si>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</si>
  <si>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</si>
  <si>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</si>
  <si>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</si>
  <si>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</si>
  <si>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</si>
  <si>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</si>
  <si>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</si>
  <si>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</si>
  <si>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</si>
  <si>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</si>
  <si>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</si>
  <si>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</si>
  <si>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</si>
  <si>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</si>
  <si>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</si>
  <si>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</si>
  <si>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</si>
  <si>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</si>
  <si>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</si>
  <si>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</si>
  <si>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</si>
  <si>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</si>
  <si>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</si>
  <si>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</si>
  <si>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</si>
  <si>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</si>
  <si>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</si>
  <si>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</si>
  <si>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</si>
  <si>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</si>
  <si>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</si>
  <si>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</si>
  <si>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</si>
  <si>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</si>
  <si>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</si>
  <si>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</si>
  <si>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</si>
  <si>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</si>
  <si>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</si>
  <si>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</si>
  <si>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</si>
  <si>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</si>
  <si>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</si>
  <si>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</si>
  <si>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</si>
  <si>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</si>
  <si>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</si>
  <si>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</si>
  <si>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</si>
  <si>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</si>
  <si>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</si>
  <si>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</si>
  <si>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</si>
  <si>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</si>
  <si>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</si>
  <si>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</si>
  <si>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</si>
  <si>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</si>
  <si>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</si>
  <si>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</si>
  <si>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</si>
  <si>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</si>
  <si>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</si>
  <si>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</si>
  <si>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</si>
  <si>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</si>
  <si>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</si>
  <si>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</si>
  <si>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</si>
  <si>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</si>
  <si>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</si>
  <si>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</si>
  <si>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</si>
  <si>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</si>
  <si>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</si>
  <si>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</si>
  <si>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</si>
  <si>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</si>
  <si>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</si>
  <si>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</si>
  <si>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</si>
  <si>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</si>
  <si>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</si>
  <si>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</si>
  <si>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</si>
  <si>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</si>
  <si>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</si>
  <si>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</si>
  <si>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</si>
  <si>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</si>
  <si>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</si>
  <si>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</si>
  <si>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</si>
  <si>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</si>
  <si>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</si>
  <si>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</si>
  <si>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</si>
  <si>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</si>
  <si>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</si>
  <si>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</si>
  <si>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</si>
  <si>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</si>
  <si>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</si>
  <si>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</si>
  <si>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</si>
  <si>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</si>
  <si>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</si>
  <si>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</si>
  <si>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</si>
  <si>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</si>
  <si>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</si>
  <si>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</si>
  <si>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</si>
  <si>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</si>
  <si>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</si>
  <si>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</si>
  <si>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</si>
  <si>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</si>
  <si>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</si>
  <si>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</si>
  <si>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</si>
  <si>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</si>
  <si>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</si>
  <si>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</si>
  <si>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</si>
  <si>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</si>
  <si>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</si>
  <si>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</si>
  <si>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</si>
  <si>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</si>
  <si>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</si>
  <si>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</si>
  <si>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</si>
  <si>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</si>
  <si>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</si>
  <si>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</si>
  <si>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</si>
  <si>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</si>
  <si>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</si>
  <si>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</si>
  <si>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</si>
  <si>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</si>
  <si>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</si>
  <si>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</si>
  <si>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</si>
  <si>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</si>
  <si>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</si>
  <si>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</si>
  <si>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</si>
  <si>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</si>
  <si>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</si>
  <si>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</si>
  <si>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</si>
  <si>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</si>
  <si>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</si>
  <si>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</si>
  <si>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</si>
  <si>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</si>
  <si>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</si>
  <si>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</si>
  <si>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</si>
  <si>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</si>
  <si>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</si>
  <si>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</si>
  <si>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</si>
  <si>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</si>
  <si>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</si>
  <si>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</si>
  <si>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</si>
  <si>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</si>
  <si>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</si>
  <si>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</si>
  <si>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</si>
  <si>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</si>
  <si>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</si>
  <si>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</si>
  <si>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</si>
  <si>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</si>
  <si>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</si>
  <si>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</si>
  <si>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</si>
  <si>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</si>
  <si>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</si>
  <si>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</si>
  <si>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</si>
  <si>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</si>
  <si>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</si>
  <si>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</si>
  <si>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</si>
  <si>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</si>
  <si>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</si>
  <si>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</si>
  <si>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</si>
  <si>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</si>
  <si>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</si>
  <si>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</si>
  <si>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</si>
  <si>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</si>
  <si>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</si>
  <si>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</si>
  <si>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</si>
  <si>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</si>
  <si>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</si>
  <si>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</si>
  <si>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</si>
  <si>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</si>
  <si>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</si>
  <si>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</si>
  <si>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</si>
  <si>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</si>
  <si>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</si>
  <si>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</si>
  <si>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</si>
  <si>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</si>
  <si>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</si>
  <si>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</si>
  <si>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</si>
  <si>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</si>
  <si>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</si>
  <si>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</si>
  <si>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</si>
  <si>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</si>
  <si>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</si>
  <si>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</si>
  <si>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</si>
  <si>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</si>
  <si>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</si>
  <si>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</si>
  <si>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</si>
  <si>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</si>
  <si>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</si>
  <si>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</si>
  <si>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</si>
  <si>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</si>
  <si>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</si>
  <si>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</si>
  <si>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</si>
  <si>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</si>
  <si>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</si>
  <si>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</si>
  <si>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</si>
  <si>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</si>
  <si>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</si>
  <si>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</si>
  <si>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</si>
  <si>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</si>
  <si>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</si>
  <si>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</si>
  <si>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</si>
  <si>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</si>
  <si>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</si>
  <si>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</si>
  <si>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</si>
  <si>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</si>
  <si>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</si>
  <si>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</si>
  <si>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</si>
  <si>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</si>
  <si>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</si>
  <si>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</si>
  <si>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</si>
  <si>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</si>
  <si>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</si>
  <si>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</si>
  <si>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</si>
  <si>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</si>
  <si>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</si>
  <si>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</si>
  <si>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</si>
  <si>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</si>
  <si>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</si>
  <si>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</si>
  <si>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</si>
  <si>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</si>
  <si>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</si>
  <si>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</si>
  <si>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</si>
  <si>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</si>
  <si>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</si>
  <si>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</si>
  <si>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</si>
  <si>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</si>
  <si>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</si>
  <si>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</si>
  <si>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</si>
  <si>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</si>
  <si>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</si>
  <si>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</si>
  <si>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</si>
  <si>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</si>
  <si>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</si>
  <si>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</si>
  <si>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</si>
  <si>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</si>
  <si>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</si>
  <si>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</si>
  <si>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</si>
  <si>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</si>
  <si>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</si>
  <si>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</si>
  <si>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</si>
  <si>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</si>
  <si>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</si>
  <si>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</si>
  <si>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</si>
  <si>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</si>
  <si>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</si>
  <si>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</si>
  <si>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</si>
  <si>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</si>
  <si>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</si>
  <si>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</si>
  <si>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</si>
  <si>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</si>
  <si>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</si>
  <si>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</si>
  <si>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</si>
  <si>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</si>
  <si>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</si>
  <si>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</si>
  <si>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</si>
  <si>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</si>
  <si>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</si>
  <si>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</si>
  <si>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</si>
  <si>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</si>
  <si>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</si>
  <si>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</si>
  <si>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</si>
  <si>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</si>
  <si>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</si>
  <si>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</si>
  <si>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</si>
  <si>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</si>
  <si>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</si>
  <si>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</si>
  <si>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</si>
  <si>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</si>
  <si>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</si>
  <si>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</si>
  <si>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</si>
  <si>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</si>
  <si>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</si>
  <si>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</si>
  <si>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</si>
  <si>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</si>
  <si>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</si>
  <si>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</si>
  <si>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</si>
  <si>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</si>
  <si>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</si>
  <si>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</si>
  <si>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</si>
  <si>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</si>
  <si>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</si>
  <si>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</si>
  <si>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</si>
  <si>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</si>
  <si>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</si>
  <si>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</si>
  <si>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</si>
  <si>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</si>
  <si>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</si>
  <si>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</si>
  <si>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</si>
  <si>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</si>
  <si>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</si>
  <si>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</si>
  <si>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</si>
  <si>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</si>
  <si>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</si>
  <si>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</si>
  <si>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</si>
  <si>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</si>
  <si>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</si>
  <si>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</si>
  <si>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</si>
  <si>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</si>
  <si>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</si>
  <si>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</si>
  <si>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</si>
  <si>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</si>
  <si>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</si>
  <si>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</si>
  <si>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</si>
  <si>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</si>
  <si>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</si>
  <si>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</si>
  <si>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</si>
  <si>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</si>
  <si>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</si>
  <si>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</si>
  <si>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</si>
  <si>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</si>
  <si>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</si>
  <si>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</si>
  <si>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</si>
  <si>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</si>
  <si>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</si>
  <si>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</si>
  <si>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</si>
  <si>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</si>
  <si>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</si>
  <si>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</si>
  <si>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</si>
  <si>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</si>
  <si>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</si>
  <si>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</si>
  <si>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</si>
  <si>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</si>
  <si>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</si>
  <si>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</si>
  <si>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</si>
  <si>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</si>
  <si>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</si>
  <si>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</si>
  <si>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</si>
  <si>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</si>
  <si>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</si>
  <si>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</si>
  <si>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</si>
  <si>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</si>
  <si>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</si>
  <si>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</si>
  <si>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</si>
  <si>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</si>
  <si>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</si>
  <si>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</si>
  <si>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</si>
  <si>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</si>
  <si>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</si>
  <si>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</si>
  <si>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</si>
  <si>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</si>
  <si>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</si>
  <si>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</si>
  <si>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</si>
  <si>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</si>
  <si>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</si>
  <si>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</si>
  <si>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</si>
  <si>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</si>
  <si>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</si>
  <si>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</si>
  <si>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</si>
  <si>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</si>
  <si>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</si>
  <si>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</si>
  <si>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</si>
  <si>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</si>
  <si>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</si>
  <si>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</si>
  <si>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</si>
  <si>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</si>
  <si>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</si>
  <si>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</si>
  <si>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</si>
  <si>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</si>
  <si>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</si>
  <si>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</si>
  <si>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</si>
  <si>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</si>
  <si>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</si>
  <si>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</si>
  <si>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</si>
  <si>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</si>
  <si>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</si>
  <si>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</si>
  <si>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</si>
  <si>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</si>
  <si>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</si>
  <si>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</si>
  <si>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</si>
  <si>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</si>
  <si>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</si>
  <si>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</si>
  <si>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</si>
  <si>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</si>
  <si>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</si>
  <si>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</si>
  <si>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</si>
  <si>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</si>
  <si>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</si>
  <si>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</si>
  <si>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</si>
  <si>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</si>
  <si>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</si>
  <si>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</si>
  <si>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</si>
  <si>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</si>
  <si>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</si>
  <si>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</si>
  <si>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</si>
  <si>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</si>
  <si>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</si>
  <si>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</si>
  <si>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</si>
  <si>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</si>
  <si>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</si>
  <si>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</si>
  <si>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</si>
  <si>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</si>
  <si>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</si>
  <si>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</si>
  <si>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</si>
  <si>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</si>
  <si>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</si>
  <si>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</si>
  <si>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</si>
  <si>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</si>
  <si>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</si>
  <si>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</si>
  <si>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</si>
  <si>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</si>
  <si>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</si>
  <si>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</si>
  <si>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</si>
  <si>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</si>
  <si>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</si>
  <si>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</si>
  <si>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</si>
  <si>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</si>
  <si>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</si>
  <si>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</si>
  <si>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</si>
  <si>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</si>
  <si>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</si>
  <si>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</si>
  <si>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</si>
  <si>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</si>
  <si>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</si>
  <si>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</si>
  <si>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</si>
  <si>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</si>
  <si>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</si>
  <si>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</si>
  <si>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</si>
  <si>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</si>
  <si>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</si>
  <si>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</si>
  <si>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</si>
  <si>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</si>
  <si>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</si>
  <si>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</si>
  <si>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</si>
  <si>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</si>
  <si>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</si>
  <si>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</si>
  <si>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</si>
  <si>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</si>
  <si>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</si>
  <si>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</si>
  <si>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</si>
  <si>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</si>
  <si>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</si>
  <si>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</si>
  <si>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</si>
  <si>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</si>
  <si>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</si>
  <si>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</si>
  <si>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</si>
  <si>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</si>
  <si>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</si>
  <si>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</si>
  <si>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</si>
  <si>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</si>
  <si>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</si>
  <si>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</si>
  <si>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</si>
  <si>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</si>
  <si>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</si>
  <si>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</si>
  <si>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</si>
  <si>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</si>
  <si>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</si>
  <si>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</si>
  <si>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</si>
  <si>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</si>
  <si>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</si>
  <si>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</si>
  <si>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</si>
  <si>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</si>
  <si>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</si>
  <si>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</si>
  <si>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</si>
  <si>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</si>
  <si>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</si>
  <si>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</si>
  <si>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</si>
  <si>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</si>
  <si>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</si>
  <si>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</si>
  <si>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</si>
  <si>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</si>
  <si>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</si>
  <si>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</si>
  <si>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</si>
  <si>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</si>
  <si>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</si>
  <si>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</si>
  <si>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</si>
  <si>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</si>
  <si>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</si>
  <si>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</si>
  <si>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</si>
  <si>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</si>
  <si>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</si>
  <si>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</si>
  <si>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</si>
  <si>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</si>
  <si>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</si>
  <si>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</si>
  <si>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</si>
  <si>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</si>
  <si>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</si>
  <si>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</si>
  <si>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</si>
  <si>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</si>
  <si>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</si>
  <si>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</si>
  <si>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</si>
  <si>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</si>
  <si>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</si>
  <si>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</si>
  <si>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</si>
  <si>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</si>
  <si>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</si>
  <si>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</si>
  <si>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</si>
  <si>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</si>
  <si>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</si>
  <si>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</si>
  <si>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</si>
  <si>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</si>
  <si>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</si>
  <si>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</si>
  <si>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</si>
  <si>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</si>
  <si>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</si>
  <si>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</si>
  <si>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</si>
  <si>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</si>
  <si>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</si>
  <si>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</si>
  <si>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</si>
  <si>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</si>
  <si>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</si>
  <si>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</si>
  <si>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</si>
  <si>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</si>
  <si>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</si>
  <si>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</si>
  <si>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</si>
  <si>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</si>
  <si>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</si>
  <si>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</si>
  <si>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</si>
  <si>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</si>
  <si>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</si>
  <si>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</si>
  <si>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</si>
  <si>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</si>
  <si>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</si>
  <si>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</si>
  <si>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</si>
  <si>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</si>
  <si>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</si>
  <si>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</si>
  <si>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</si>
  <si>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</si>
  <si>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</si>
  <si>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</si>
  <si>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</si>
  <si>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</si>
  <si>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</si>
  <si>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</si>
  <si>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</si>
  <si>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</si>
  <si>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</si>
  <si>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</si>
  <si>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</si>
  <si>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</si>
  <si>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</si>
  <si>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</si>
  <si>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</si>
  <si>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</si>
  <si>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</si>
  <si>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</si>
  <si>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</si>
  <si>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</si>
  <si>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</si>
  <si>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</si>
  <si>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</si>
  <si>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</si>
  <si>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</si>
  <si>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</si>
  <si>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</si>
  <si>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</si>
  <si>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</si>
  <si>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</si>
  <si>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</si>
  <si>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</si>
  <si>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</si>
  <si>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</si>
  <si>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</si>
  <si>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</si>
  <si>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</si>
  <si>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</si>
  <si>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</si>
  <si>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</si>
  <si>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</si>
  <si>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</si>
  <si>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</si>
  <si>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</si>
  <si>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</si>
  <si>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</si>
  <si>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</si>
  <si>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</si>
  <si>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</si>
  <si>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</si>
  <si>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</si>
  <si>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</si>
  <si>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</si>
  <si>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</si>
  <si>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</si>
  <si>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</si>
  <si>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</si>
  <si>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</si>
  <si>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</si>
  <si>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</si>
  <si>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</si>
  <si>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</si>
  <si>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</si>
  <si>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</si>
  <si>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</si>
  <si>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</si>
  <si>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</si>
  <si>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</si>
  <si>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</si>
  <si>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</si>
  <si>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</si>
  <si>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</si>
  <si>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</si>
  <si>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</si>
  <si>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</si>
  <si>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</si>
  <si>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</si>
  <si>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</si>
  <si>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</si>
  <si>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</si>
  <si>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</si>
  <si>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</si>
  <si>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</si>
  <si>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</si>
  <si>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</si>
  <si>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</si>
  <si>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</si>
  <si>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</si>
  <si>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</si>
  <si>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</si>
  <si>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</si>
  <si>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</si>
  <si>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</si>
  <si>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</si>
  <si>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</si>
  <si>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</si>
  <si>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</si>
  <si>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</si>
  <si>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</si>
  <si>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</si>
  <si>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</si>
  <si>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</si>
  <si>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</si>
  <si>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</si>
  <si>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</si>
  <si>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</si>
  <si>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</si>
  <si>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</si>
  <si>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</si>
  <si>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</si>
  <si>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</si>
  <si>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</si>
  <si>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</si>
  <si>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</si>
  <si>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</si>
  <si>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</si>
  <si>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</si>
  <si>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</si>
  <si>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</si>
  <si>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</si>
  <si>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</si>
  <si>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</si>
  <si>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</si>
  <si>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</si>
  <si>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</si>
  <si>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</si>
  <si>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</si>
  <si>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</si>
  <si>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</si>
  <si>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</si>
  <si>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</si>
  <si>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</si>
  <si>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</si>
  <si>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</si>
  <si>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</si>
  <si>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</si>
  <si>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</si>
  <si>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</si>
  <si>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</si>
  <si>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</si>
  <si>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</si>
  <si>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</si>
  <si>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</si>
  <si>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</si>
  <si>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</si>
  <si>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</si>
  <si>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</si>
  <si>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</si>
  <si>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</si>
  <si>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</si>
  <si>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</si>
  <si>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</si>
  <si>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</si>
  <si>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</si>
  <si>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</si>
  <si>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</si>
  <si>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</si>
  <si>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</si>
  <si>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</si>
  <si>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</si>
  <si>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</si>
  <si>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</si>
  <si>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</si>
  <si>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</si>
  <si>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</si>
  <si>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</si>
  <si>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</si>
  <si>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</si>
  <si>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</si>
  <si>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</si>
  <si>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</si>
  <si>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</si>
  <si>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</si>
  <si>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</si>
  <si>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</si>
  <si>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</si>
  <si>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</si>
  <si>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</si>
  <si>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</si>
  <si>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</si>
  <si>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</si>
  <si>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</si>
  <si>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</si>
  <si>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</si>
  <si>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</si>
  <si>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</si>
  <si>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</si>
  <si>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</si>
  <si>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</si>
  <si>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</si>
  <si>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</si>
  <si>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</si>
  <si>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</si>
  <si>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</si>
  <si>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</si>
  <si>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</si>
  <si>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</si>
  <si>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</si>
  <si>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</si>
  <si>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</si>
  <si>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</si>
  <si>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</si>
  <si>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</si>
  <si>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</si>
  <si>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</si>
  <si>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</si>
  <si>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</si>
  <si>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</si>
  <si>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</si>
  <si>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</si>
  <si>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</si>
  <si>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</si>
  <si>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</si>
  <si>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</si>
  <si>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</si>
  <si>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</si>
  <si>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</si>
  <si>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</si>
  <si>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</si>
  <si>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</si>
  <si>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</si>
  <si>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</si>
  <si>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</si>
  <si>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</si>
  <si>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</si>
  <si>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</si>
  <si>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</si>
  <si>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</si>
  <si>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</si>
  <si>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</si>
  <si>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</si>
  <si>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</si>
  <si>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</si>
  <si>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</si>
  <si>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</si>
  <si>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</si>
  <si>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</si>
  <si>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</si>
  <si>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</si>
  <si>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</si>
  <si>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</si>
  <si>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</si>
  <si>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</si>
  <si>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</si>
  <si>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</si>
  <si>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</si>
  <si>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</si>
  <si>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</si>
  <si>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</si>
  <si>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</si>
  <si>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</si>
  <si>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</si>
  <si>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</si>
  <si>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</si>
  <si>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</si>
  <si>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</si>
  <si>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</si>
  <si>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</si>
  <si>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</si>
  <si>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</si>
  <si>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</si>
  <si>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</si>
  <si>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</si>
  <si>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</si>
  <si>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</si>
  <si>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</si>
  <si>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</si>
  <si>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</si>
  <si>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</si>
  <si>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</si>
  <si>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</si>
  <si>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</si>
  <si>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</si>
  <si>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</si>
  <si>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</si>
  <si>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</si>
  <si>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</si>
  <si>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</si>
  <si>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</si>
  <si>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</si>
  <si>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</si>
  <si>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</si>
  <si>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</si>
  <si>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</si>
  <si>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</si>
  <si>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</si>
  <si>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</si>
  <si>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</si>
  <si>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</si>
  <si>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</si>
  <si>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</si>
  <si>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</si>
  <si>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</si>
  <si>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</si>
  <si>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</si>
  <si>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</si>
  <si>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</si>
  <si>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</si>
  <si>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</si>
  <si>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</si>
  <si>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</si>
  <si>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</si>
  <si>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</si>
  <si>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</si>
  <si>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</si>
  <si>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</si>
  <si>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</si>
  <si>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</si>
  <si>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</si>
  <si>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</si>
  <si>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</si>
  <si>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</si>
  <si>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</si>
  <si>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</si>
  <si>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</si>
  <si>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</si>
  <si>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</si>
  <si>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</si>
  <si>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</si>
  <si>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</si>
  <si>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</si>
  <si>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</si>
  <si>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</si>
  <si>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</si>
  <si>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</si>
  <si>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</si>
  <si>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</si>
  <si>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</si>
  <si>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</si>
  <si>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</si>
  <si>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</si>
  <si>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</si>
  <si>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</si>
  <si>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</si>
  <si>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</si>
  <si>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</si>
  <si>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</si>
  <si>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</si>
  <si>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</si>
  <si>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</si>
  <si>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</si>
  <si>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</si>
  <si>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</si>
  <si>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</si>
  <si>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</si>
  <si>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</si>
  <si>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</si>
  <si>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</si>
  <si>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</si>
  <si>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</si>
  <si>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</si>
  <si>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</si>
  <si>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</si>
  <si>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</si>
  <si>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</si>
  <si>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</si>
  <si>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</si>
  <si>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</si>
  <si>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</si>
  <si>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</si>
  <si>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</si>
  <si>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</si>
  <si>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</si>
  <si>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</si>
  <si>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</si>
  <si>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</si>
  <si>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</si>
  <si>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</si>
  <si>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</si>
  <si>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</si>
  <si>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</si>
  <si>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</si>
  <si>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</si>
  <si>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</si>
  <si>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</si>
  <si>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</si>
  <si>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</si>
  <si>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</si>
  <si>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</si>
  <si>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</si>
  <si>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</si>
  <si>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</si>
  <si>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</si>
  <si>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</si>
  <si>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</si>
  <si>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</si>
  <si>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</si>
  <si>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</si>
  <si>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</si>
  <si>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</si>
  <si>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</si>
  <si>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</si>
  <si>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</si>
  <si>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</si>
  <si>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</si>
  <si>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</si>
  <si>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</si>
  <si>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</si>
  <si>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</si>
  <si>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</si>
  <si>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</si>
  <si>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</si>
  <si>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</si>
  <si>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</si>
  <si>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</si>
  <si>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</si>
  <si>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</si>
  <si>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</si>
  <si>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</si>
  <si>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</si>
  <si>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</si>
  <si>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</si>
  <si>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</si>
  <si>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</si>
  <si>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</si>
  <si>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</si>
  <si>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</si>
  <si>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</si>
  <si>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</si>
  <si>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</si>
  <si>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</si>
  <si>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</si>
  <si>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</si>
  <si>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</si>
  <si>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</si>
  <si>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</si>
  <si>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</si>
  <si>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</si>
  <si>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</si>
  <si>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</si>
  <si>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</si>
  <si>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</si>
  <si>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</si>
  <si>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</si>
  <si>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</si>
  <si>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</si>
  <si>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</si>
  <si>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</si>
  <si>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</si>
  <si>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</si>
  <si>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</si>
  <si>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</si>
  <si>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</si>
  <si>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</si>
  <si>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</si>
  <si>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</si>
  <si>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</si>
  <si>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</si>
  <si>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</si>
  <si>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</si>
  <si>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</si>
  <si>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</si>
  <si>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</si>
  <si>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</si>
  <si>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</si>
  <si>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</si>
  <si>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</si>
  <si>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</si>
  <si>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</si>
  <si>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</si>
  <si>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</si>
  <si>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</si>
  <si>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</si>
  <si>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</si>
  <si>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</si>
  <si>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</si>
  <si>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</si>
  <si>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</si>
  <si>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</si>
  <si>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</si>
  <si>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</si>
  <si>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</si>
  <si>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</si>
  <si>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</si>
  <si>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</si>
  <si>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</si>
  <si>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</si>
  <si>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</si>
  <si>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</si>
  <si>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</si>
  <si>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</si>
  <si>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</si>
  <si>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</si>
  <si>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</si>
  <si>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</si>
  <si>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</si>
  <si>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</si>
  <si>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</si>
  <si>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</si>
  <si>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</si>
  <si>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</si>
  <si>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</si>
  <si>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</si>
  <si>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</si>
  <si>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</si>
  <si>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</si>
  <si>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</si>
  <si>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</si>
  <si>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</si>
  <si>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</si>
  <si>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</si>
  <si>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</si>
  <si>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</si>
  <si>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</si>
  <si>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</si>
  <si>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</si>
  <si>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</si>
  <si>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</si>
  <si>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</si>
  <si>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</si>
  <si>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</si>
  <si>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</si>
  <si>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</si>
  <si>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</si>
  <si>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</si>
  <si>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</si>
  <si>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</si>
  <si>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</si>
  <si>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</si>
  <si>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</si>
  <si>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</si>
  <si>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</si>
  <si>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</si>
  <si>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</si>
  <si>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</si>
  <si>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</si>
  <si>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</si>
  <si>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</si>
  <si>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</si>
  <si>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</si>
  <si>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</si>
  <si>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</si>
  <si>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</si>
  <si>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</si>
  <si>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</si>
  <si>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</si>
  <si>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</si>
  <si>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</si>
  <si>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</si>
  <si>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</si>
  <si>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</si>
  <si>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</si>
  <si>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</si>
  <si>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</si>
  <si>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</si>
  <si>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</si>
  <si>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</si>
  <si>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</si>
  <si>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</si>
  <si>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</si>
  <si>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</si>
  <si>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</si>
  <si>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</si>
  <si>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</si>
  <si>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</si>
  <si>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</si>
  <si>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</si>
  <si>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</si>
  <si>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</si>
  <si>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</si>
  <si>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</si>
  <si>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</si>
  <si>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</si>
  <si>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</si>
  <si>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</si>
  <si>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</si>
  <si>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</si>
  <si>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</si>
  <si>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</si>
  <si>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</si>
  <si>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</si>
  <si>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</si>
  <si>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</si>
  <si>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</si>
  <si>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</si>
  <si>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</si>
  <si>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</si>
  <si>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</si>
  <si>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</si>
  <si>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</si>
  <si>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</si>
  <si>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</si>
  <si>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</si>
  <si>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</si>
  <si>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</si>
  <si>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</si>
  <si>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</si>
  <si>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</si>
  <si>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</si>
  <si>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</si>
  <si>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</si>
  <si>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</si>
  <si>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</si>
  <si>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</si>
  <si>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</si>
  <si>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</si>
  <si>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</si>
  <si>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</si>
  <si>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</si>
  <si>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</si>
  <si>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</si>
  <si>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</si>
  <si>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</si>
  <si>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</si>
  <si>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</si>
  <si>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</si>
  <si>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</si>
  <si>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</si>
  <si>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</si>
  <si>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</si>
  <si>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</si>
  <si>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</si>
  <si>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</si>
  <si>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</si>
  <si>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</si>
  <si>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</si>
  <si>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</si>
  <si>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</si>
  <si>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</si>
  <si>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</si>
  <si>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</si>
  <si>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</si>
  <si>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</si>
  <si>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</si>
  <si>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</si>
  <si>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</si>
  <si>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</si>
  <si>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</si>
  <si>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</si>
  <si>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</si>
  <si>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</si>
  <si>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</si>
  <si>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</si>
  <si>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</si>
  <si>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</si>
  <si>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</si>
  <si>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</si>
  <si>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</si>
  <si>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</si>
  <si>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</si>
  <si>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</si>
  <si>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</si>
  <si>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</si>
  <si>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</si>
  <si>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</si>
  <si>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</si>
  <si>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</si>
  <si>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</si>
  <si>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</si>
  <si>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</si>
  <si>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</si>
  <si>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</si>
  <si>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</si>
  <si>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</si>
  <si>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</si>
  <si>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</si>
  <si>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</si>
  <si>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</si>
  <si>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</si>
  <si>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</si>
  <si>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</si>
  <si>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</si>
  <si>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</si>
  <si>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</si>
  <si>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</si>
  <si>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</si>
  <si>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</si>
  <si>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</si>
  <si>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</si>
  <si>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</si>
  <si>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</si>
  <si>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</si>
  <si>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</si>
  <si>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</si>
  <si>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</si>
  <si>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</si>
  <si>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</si>
  <si>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</si>
  <si>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</si>
  <si>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</si>
  <si>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</si>
  <si>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</si>
  <si>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</si>
  <si>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</si>
  <si>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</si>
  <si>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</si>
  <si>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</si>
  <si>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</si>
  <si>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</si>
  <si>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</si>
  <si>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</si>
  <si>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</si>
  <si>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</si>
  <si>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</si>
  <si>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</si>
  <si>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</si>
  <si>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</si>
  <si>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</si>
  <si>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</si>
  <si>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</si>
  <si>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</si>
  <si>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</si>
  <si>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</si>
  <si>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</si>
  <si>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</si>
  <si>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</si>
  <si>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</si>
  <si>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</si>
  <si>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</si>
  <si>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</si>
  <si>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</si>
  <si>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</si>
  <si>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</si>
  <si>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</si>
  <si>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</si>
  <si>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</si>
  <si>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</si>
  <si>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</si>
  <si>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</si>
  <si>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</si>
  <si>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</si>
  <si>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</si>
  <si>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</si>
  <si>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</si>
  <si>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</si>
  <si>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</si>
  <si>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</si>
  <si>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</si>
  <si>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</si>
  <si>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</si>
  <si>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</si>
  <si>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</si>
  <si>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</si>
  <si>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</si>
  <si>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</si>
  <si>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</si>
  <si>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</si>
  <si>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</si>
  <si>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</si>
  <si>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</si>
  <si>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</si>
  <si>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</si>
  <si>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</si>
  <si>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</si>
  <si>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</si>
  <si>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</si>
  <si>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</si>
  <si>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</si>
  <si>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</si>
  <si>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</si>
  <si>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</si>
  <si>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</si>
  <si>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</si>
  <si>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</si>
  <si>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</si>
  <si>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</si>
  <si>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</si>
  <si>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</si>
  <si>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</si>
  <si>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</si>
  <si>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</si>
  <si>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</si>
  <si>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</si>
  <si>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</si>
  <si>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</si>
  <si>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</si>
  <si>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</si>
  <si>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</si>
  <si>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</si>
  <si>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</si>
  <si>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</si>
  <si>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</si>
  <si>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</si>
  <si>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</si>
  <si>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</si>
  <si>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</si>
  <si>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</si>
  <si>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</si>
  <si>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</si>
  <si>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</si>
  <si>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</si>
  <si>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</si>
  <si>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</si>
  <si>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</si>
  <si>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</si>
  <si>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</si>
  <si>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</si>
  <si>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</si>
  <si>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</si>
  <si>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</si>
  <si>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</si>
  <si>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</si>
  <si>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</si>
  <si>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</si>
  <si>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</si>
  <si>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</si>
  <si>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</si>
  <si>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</si>
  <si>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</si>
  <si>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</si>
  <si>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</si>
  <si>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</si>
  <si>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</si>
  <si>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</si>
  <si>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</si>
  <si>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</si>
  <si>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</si>
  <si>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</si>
  <si>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</si>
  <si>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</si>
  <si>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</si>
  <si>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</si>
  <si>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</si>
  <si>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</si>
  <si>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</si>
  <si>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</si>
  <si>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</si>
  <si>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</si>
  <si>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</si>
  <si>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</si>
  <si>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</si>
  <si>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</si>
  <si>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</si>
  <si>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</si>
  <si>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</si>
  <si>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</si>
  <si>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</si>
  <si>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</si>
  <si>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</si>
  <si>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</si>
  <si>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</si>
  <si>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</si>
  <si>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</si>
  <si>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</si>
  <si>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</si>
  <si>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</si>
  <si>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</si>
  <si>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</si>
  <si>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</si>
  <si>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</si>
  <si>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</si>
  <si>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</si>
  <si>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</si>
  <si>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</si>
  <si>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</si>
  <si>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</si>
  <si>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</si>
  <si>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</si>
  <si>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</si>
  <si>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</si>
  <si>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</si>
  <si>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</si>
  <si>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</si>
  <si>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</si>
  <si>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</si>
  <si>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</si>
  <si>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</si>
  <si>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</si>
  <si>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</si>
  <si>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</si>
  <si>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</si>
  <si>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</si>
  <si>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</si>
  <si>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</si>
  <si>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</si>
  <si>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</si>
  <si>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</si>
  <si>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</si>
  <si>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</si>
  <si>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</si>
  <si>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</si>
  <si>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</si>
  <si>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</si>
  <si>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</si>
  <si>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</si>
  <si>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</si>
  <si>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</si>
  <si>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</si>
  <si>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</si>
  <si>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</si>
  <si>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</si>
  <si>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</si>
  <si>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</si>
  <si>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</si>
  <si>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</si>
  <si>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</si>
  <si>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</si>
  <si>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</si>
  <si>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</si>
  <si>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</si>
  <si>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</si>
  <si>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</si>
  <si>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</si>
  <si>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</si>
  <si>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</si>
  <si>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</si>
  <si>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</si>
  <si>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</si>
  <si>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</si>
  <si>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</si>
  <si>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</si>
  <si>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</si>
  <si>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</si>
  <si>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</si>
  <si>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</si>
  <si>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</si>
  <si>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</si>
  <si>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</si>
  <si>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</si>
  <si>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</si>
  <si>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</si>
  <si>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</si>
  <si>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</si>
  <si>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</si>
  <si>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</si>
  <si>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</si>
  <si>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</si>
  <si>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</si>
  <si>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</si>
  <si>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</si>
  <si>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</si>
  <si>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</si>
  <si>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</si>
  <si>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</si>
  <si>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</si>
  <si>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</si>
  <si>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</si>
  <si>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</si>
  <si>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</si>
  <si>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</si>
  <si>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</si>
  <si>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</si>
  <si>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</si>
  <si>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</si>
  <si>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</si>
  <si>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</si>
  <si>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</si>
  <si>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</si>
  <si>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</si>
  <si>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</si>
  <si>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</si>
  <si>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</si>
  <si>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</si>
  <si>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</si>
  <si>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</si>
  <si>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</si>
  <si>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</si>
  <si>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</si>
  <si>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</si>
  <si>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</si>
  <si>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</si>
  <si>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</si>
  <si>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</si>
  <si>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</si>
  <si>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</si>
  <si>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</si>
  <si>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</si>
  <si>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</si>
  <si>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</si>
  <si>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</si>
  <si>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</si>
  <si>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</si>
  <si>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</si>
  <si>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</si>
  <si>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</si>
  <si>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</si>
  <si>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</si>
  <si>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</si>
  <si>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</si>
  <si>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</si>
  <si>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</si>
  <si>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</si>
  <si>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</si>
  <si>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</si>
  <si>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</si>
  <si>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</si>
  <si>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</si>
  <si>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</si>
  <si>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</si>
  <si>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</si>
  <si>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</si>
  <si>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</si>
  <si>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</si>
  <si>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</si>
  <si>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</si>
  <si>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</si>
  <si>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</si>
  <si>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</si>
  <si>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</si>
  <si>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</si>
  <si>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</si>
  <si>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</si>
  <si>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</si>
  <si>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</si>
  <si>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</si>
  <si>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</si>
  <si>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</si>
  <si>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</si>
  <si>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</si>
  <si>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</si>
  <si>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</si>
  <si>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</si>
  <si>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</si>
  <si>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</si>
  <si>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</si>
  <si>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</si>
  <si>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</si>
  <si>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</si>
  <si>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</si>
  <si>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</si>
  <si>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</si>
  <si>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</si>
  <si>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</si>
  <si>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</si>
  <si>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</si>
  <si>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</si>
  <si>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</si>
  <si>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</si>
  <si>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</si>
  <si>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</si>
  <si>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</si>
  <si>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</si>
  <si>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</si>
  <si>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</si>
  <si>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</si>
  <si>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</si>
  <si>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</si>
  <si>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</si>
  <si>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</si>
  <si>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</si>
  <si>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</si>
  <si>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</si>
  <si>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</si>
  <si>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</si>
  <si>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</si>
  <si>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</si>
  <si>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</si>
  <si>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</si>
  <si>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</si>
  <si>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</si>
  <si>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</si>
  <si>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</si>
  <si>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</si>
  <si>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</si>
  <si>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</si>
  <si>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</si>
  <si>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</si>
  <si>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</si>
  <si>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</si>
  <si>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</si>
  <si>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</si>
  <si>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</si>
  <si>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</si>
  <si>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</si>
  <si>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</si>
  <si>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</si>
  <si>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</si>
  <si>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</si>
  <si>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</si>
  <si>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</si>
  <si>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</si>
  <si>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</si>
  <si>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</si>
  <si>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</si>
  <si>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</si>
  <si>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</si>
  <si>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</si>
  <si>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</si>
  <si>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</si>
  <si>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</si>
  <si>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</si>
  <si>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</si>
  <si>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</si>
  <si>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</si>
  <si>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</si>
  <si>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</si>
  <si>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</si>
  <si>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</si>
  <si>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</si>
  <si>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</si>
  <si>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</si>
  <si>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</si>
  <si>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</si>
  <si>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</si>
  <si>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</si>
  <si>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</si>
  <si>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</si>
  <si>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</si>
  <si>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</si>
  <si>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</si>
  <si>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</si>
  <si>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</si>
  <si>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</si>
  <si>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</si>
  <si>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</si>
  <si>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</si>
  <si>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</si>
  <si>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</si>
  <si>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</si>
  <si>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</si>
  <si>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</si>
  <si>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</si>
  <si>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</si>
  <si>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</si>
  <si>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</si>
  <si>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</si>
  <si>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</si>
  <si>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</si>
  <si>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</si>
  <si>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</si>
  <si>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</si>
  <si>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</si>
  <si>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</si>
  <si>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</si>
  <si>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</si>
  <si>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</si>
  <si>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</si>
  <si>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</si>
  <si>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</si>
  <si>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</si>
  <si>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</si>
  <si>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</si>
  <si>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</si>
  <si>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</si>
  <si>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</si>
  <si>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</si>
  <si>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</si>
  <si>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</si>
  <si>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</si>
  <si>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</si>
  <si>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</si>
  <si>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</si>
  <si>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</si>
  <si>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</si>
  <si>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</si>
  <si>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</si>
  <si>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</si>
  <si>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</si>
  <si>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</si>
  <si>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</si>
  <si>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</si>
  <si>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</si>
  <si>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</si>
  <si>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</si>
  <si>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</si>
  <si>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</si>
  <si>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</si>
  <si>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</si>
  <si>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</si>
  <si>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</si>
  <si>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</si>
  <si>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</si>
  <si>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</si>
  <si>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</si>
  <si>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</si>
  <si>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</si>
  <si>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</si>
  <si>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</si>
  <si>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</si>
  <si>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</si>
  <si>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</si>
  <si>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</si>
  <si>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</si>
  <si>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</si>
  <si>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</si>
  <si>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</si>
  <si>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</si>
  <si>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</si>
  <si>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</si>
  <si>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</si>
  <si>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</si>
  <si>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</si>
  <si>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</si>
  <si>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</si>
  <si>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</si>
  <si>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</si>
  <si>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</si>
  <si>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</si>
  <si>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</si>
  <si>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</si>
  <si>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</si>
  <si>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</si>
  <si>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</si>
  <si>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</si>
  <si>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</si>
  <si>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</si>
  <si>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</si>
  <si>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</si>
  <si>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</si>
  <si>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</si>
  <si>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</si>
  <si>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</si>
  <si>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</si>
  <si>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</si>
  <si>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</si>
  <si>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</si>
  <si>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</si>
  <si>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</si>
  <si>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</si>
  <si>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</si>
  <si>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</si>
  <si>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</si>
  <si>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</si>
  <si>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</si>
  <si>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</si>
  <si>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</si>
  <si>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</si>
  <si>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</si>
  <si>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</si>
  <si>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</si>
  <si>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</si>
  <si>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</si>
  <si>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</si>
  <si>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</si>
  <si>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</si>
  <si>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</si>
  <si>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</si>
  <si>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</si>
  <si>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</si>
  <si>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</si>
  <si>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</si>
  <si>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</si>
  <si>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</si>
  <si>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</si>
  <si>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</si>
  <si>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</si>
  <si>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</si>
  <si>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</si>
  <si>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</si>
  <si>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</si>
  <si>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</si>
  <si>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</si>
  <si>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</si>
  <si>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</si>
  <si>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</si>
  <si>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</si>
  <si>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</si>
  <si>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</si>
  <si>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</si>
  <si>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</si>
  <si>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</si>
  <si>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</si>
  <si>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</si>
  <si>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</si>
  <si>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</si>
  <si>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</si>
  <si>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</si>
  <si>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</si>
  <si>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</si>
  <si>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</si>
  <si>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</si>
  <si>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</si>
  <si>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</si>
  <si>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</si>
  <si>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</si>
  <si>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</si>
  <si>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</si>
  <si>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</si>
  <si>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</si>
  <si>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</si>
  <si>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</si>
  <si>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</si>
  <si>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</si>
  <si>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</si>
  <si>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</si>
  <si>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</si>
  <si>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</si>
  <si>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</si>
  <si>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</si>
  <si>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</si>
  <si>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</si>
  <si>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</si>
  <si>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</si>
  <si>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</si>
  <si>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</si>
  <si>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</si>
  <si>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</si>
  <si>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</si>
  <si>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</si>
  <si>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</si>
  <si>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</si>
  <si>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</si>
  <si>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</si>
  <si>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</si>
  <si>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</si>
  <si>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</si>
  <si>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</si>
  <si>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</si>
  <si>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</si>
  <si>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</si>
  <si>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</si>
  <si>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</si>
  <si>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</si>
  <si>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</si>
  <si>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</si>
  <si>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</si>
  <si>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</si>
  <si>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</si>
  <si>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</si>
  <si>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</si>
  <si>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</si>
  <si>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</si>
  <si>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</si>
  <si>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</si>
  <si>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</si>
  <si>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</si>
  <si>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</si>
  <si>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</si>
  <si>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</si>
  <si>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</si>
  <si>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</si>
  <si>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</si>
  <si>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</si>
  <si>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</si>
  <si>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</si>
  <si>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</si>
  <si>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</si>
  <si>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</si>
  <si>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</si>
  <si>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</si>
  <si>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</si>
  <si>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</si>
  <si>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</si>
  <si>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</si>
  <si>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</si>
  <si>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</si>
  <si>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</si>
  <si>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</si>
  <si>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</si>
  <si>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</si>
  <si>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</si>
  <si>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</si>
  <si>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</si>
  <si>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</si>
  <si>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</si>
  <si>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</si>
  <si>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</si>
  <si>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</si>
  <si>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</si>
  <si>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</si>
  <si>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</si>
  <si>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</si>
  <si>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</si>
  <si>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</si>
  <si>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</si>
  <si>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</si>
  <si>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</si>
  <si>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</si>
  <si>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</si>
  <si>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</si>
  <si>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</si>
  <si>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</si>
  <si>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</si>
  <si>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</si>
  <si>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</si>
  <si>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</si>
  <si>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</si>
  <si>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</si>
  <si>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</si>
  <si>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</si>
  <si>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</si>
  <si>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</si>
  <si>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</si>
  <si>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</si>
  <si>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</si>
  <si>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</si>
  <si>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</si>
  <si>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</si>
  <si>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</si>
  <si>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</si>
  <si>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</si>
  <si>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</si>
  <si>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</si>
  <si>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</si>
  <si>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</si>
  <si>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</si>
  <si>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</si>
  <si>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</si>
  <si>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</si>
  <si>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</si>
  <si>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</si>
  <si>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</si>
  <si>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</si>
  <si>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</si>
  <si>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</si>
  <si>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</si>
  <si>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</si>
  <si>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</si>
  <si>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</si>
  <si>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</si>
  <si>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</si>
  <si>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</si>
  <si>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</si>
  <si>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</si>
  <si>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</si>
  <si>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</si>
  <si>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</si>
  <si>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</si>
  <si>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</si>
  <si>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</si>
  <si>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</si>
  <si>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</si>
  <si>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</si>
  <si>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</si>
  <si>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</si>
  <si>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</si>
  <si>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</si>
  <si>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</si>
  <si>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</si>
  <si>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</si>
  <si>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</si>
  <si>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</si>
  <si>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</si>
  <si>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</si>
  <si>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</si>
  <si>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</si>
  <si>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</si>
  <si>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</si>
  <si>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</si>
  <si>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</si>
  <si>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</si>
  <si>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</si>
  <si>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</si>
  <si>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</si>
  <si>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</si>
  <si>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</si>
  <si>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</si>
  <si>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</si>
  <si>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</si>
  <si>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</si>
  <si>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</si>
  <si>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</si>
  <si>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</si>
  <si>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</si>
  <si>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</si>
  <si>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</si>
  <si>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</si>
  <si>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</si>
  <si>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</si>
  <si>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</si>
  <si>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</si>
  <si>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</si>
  <si>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</si>
  <si>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</si>
  <si>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</si>
  <si>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</si>
  <si>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</si>
  <si>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</si>
  <si>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</si>
  <si>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</si>
  <si>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</si>
  <si>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</si>
  <si>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</si>
  <si>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</si>
  <si>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</si>
  <si>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</si>
  <si>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</si>
  <si>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</si>
  <si>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</si>
  <si>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</si>
  <si>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</si>
  <si>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</si>
  <si>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</si>
  <si>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</si>
  <si>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</si>
  <si>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</si>
  <si>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</si>
  <si>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</si>
  <si>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</si>
  <si>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</si>
  <si>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</si>
  <si>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</si>
  <si>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</si>
  <si>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</si>
  <si>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</si>
  <si>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</si>
  <si>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</si>
  <si>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</si>
  <si>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</si>
  <si>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</si>
  <si>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</si>
  <si>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</si>
  <si>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</si>
  <si>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</si>
  <si>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</si>
  <si>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</si>
  <si>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</si>
  <si>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</si>
  <si>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</si>
  <si>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</si>
  <si>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</si>
  <si>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</si>
  <si>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</si>
  <si>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</si>
  <si>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</si>
  <si>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</si>
  <si>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</si>
  <si>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</si>
  <si>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</si>
  <si>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</si>
  <si>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</si>
  <si>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</si>
  <si>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</si>
  <si>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</si>
  <si>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</si>
  <si>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</si>
  <si>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</si>
  <si>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</si>
  <si>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</si>
  <si>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</si>
  <si>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</si>
  <si>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</si>
  <si>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</si>
  <si>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</si>
  <si>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</si>
  <si>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</si>
  <si>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</si>
  <si>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</si>
  <si>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</si>
  <si>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</si>
  <si>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</si>
  <si>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</si>
  <si>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</si>
  <si>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</si>
  <si>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</si>
  <si>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</si>
  <si>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</si>
  <si>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</si>
  <si>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</si>
  <si>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</si>
  <si>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</si>
  <si>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</si>
  <si>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</si>
  <si>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</si>
  <si>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</si>
  <si>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</si>
  <si>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</si>
  <si>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</si>
  <si>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</si>
  <si>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</si>
  <si>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</si>
  <si>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</si>
  <si>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</si>
  <si>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</si>
  <si>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</si>
  <si>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</si>
  <si>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</si>
  <si>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</si>
  <si>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</si>
  <si>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</si>
  <si>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</si>
  <si>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</si>
  <si>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</si>
  <si>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</si>
  <si>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</si>
  <si>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</si>
  <si>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</si>
  <si>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</si>
  <si>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</si>
  <si>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</si>
  <si>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</si>
  <si>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</si>
  <si>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</si>
  <si>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</si>
  <si>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</si>
  <si>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</si>
  <si>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</si>
  <si>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</si>
  <si>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</si>
  <si>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</si>
  <si>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</si>
  <si>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</si>
  <si>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</si>
  <si>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</si>
  <si>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</si>
  <si>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</si>
  <si>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</si>
  <si>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</si>
  <si>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</si>
  <si>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</si>
  <si>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</si>
  <si>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</si>
  <si>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</si>
  <si>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</si>
  <si>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</si>
  <si>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</si>
  <si>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</si>
  <si>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</si>
  <si>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</si>
  <si>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</si>
  <si>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</si>
  <si>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</si>
  <si>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</si>
  <si>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</si>
  <si>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</si>
  <si>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</si>
  <si>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</si>
  <si>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</si>
  <si>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</si>
  <si>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</si>
  <si>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</si>
  <si>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</si>
  <si>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</si>
  <si>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</si>
  <si>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</si>
  <si>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</si>
  <si>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</si>
  <si>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</si>
  <si>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</si>
  <si>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</si>
  <si>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</si>
  <si>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</si>
  <si>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</si>
  <si>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</si>
  <si>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</si>
  <si>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</si>
  <si>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</si>
  <si>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</si>
  <si>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</si>
  <si>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</si>
  <si>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</si>
  <si>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</si>
  <si>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</si>
  <si>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</si>
  <si>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</si>
  <si>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</si>
  <si>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</si>
  <si>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</si>
  <si>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</si>
  <si>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</si>
  <si>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</si>
  <si>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</si>
  <si>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</si>
  <si>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</si>
  <si>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</si>
  <si>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</si>
  <si>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</si>
  <si>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</si>
  <si>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</si>
  <si>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</si>
  <si>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</si>
  <si>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</si>
  <si>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</si>
  <si>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</si>
  <si>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</si>
  <si>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</si>
  <si>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</si>
  <si>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</si>
  <si>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</si>
  <si>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</si>
  <si>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</si>
  <si>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</si>
  <si>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</si>
  <si>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</si>
  <si>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</si>
  <si>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</si>
  <si>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</si>
  <si>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</si>
  <si>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</si>
  <si>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</si>
  <si>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</si>
  <si>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</si>
  <si>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</si>
  <si>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</si>
  <si>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</si>
  <si>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</si>
  <si>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</si>
  <si>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</si>
  <si>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</si>
  <si>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</si>
  <si>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</si>
  <si>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</si>
  <si>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</si>
  <si>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</si>
  <si>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</si>
  <si>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</si>
  <si>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</si>
  <si>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</si>
  <si>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</si>
  <si>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</si>
  <si>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</si>
  <si>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</si>
  <si>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</si>
  <si>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</si>
  <si>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</si>
  <si>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</si>
  <si>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</si>
  <si>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</si>
  <si>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</si>
  <si>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</si>
  <si>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</si>
  <si>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</si>
  <si>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</si>
  <si>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</si>
  <si>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</si>
  <si>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</si>
  <si>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</si>
  <si>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</si>
  <si>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</si>
  <si>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</si>
  <si>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</si>
  <si>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</si>
  <si>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</si>
  <si>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</si>
  <si>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</si>
  <si>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</si>
  <si>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</si>
  <si>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</si>
  <si>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</si>
  <si>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</si>
  <si>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</si>
  <si>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</si>
  <si>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</si>
  <si>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</si>
  <si>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</si>
  <si>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</si>
  <si>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</si>
  <si>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</si>
  <si>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</si>
  <si>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</si>
  <si>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</si>
  <si>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</si>
  <si>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</si>
  <si>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</si>
  <si>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</si>
  <si>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</si>
  <si>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</si>
  <si>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</si>
  <si>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</si>
  <si>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</si>
  <si>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</si>
  <si>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</si>
  <si>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</si>
  <si>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</si>
  <si>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</si>
  <si>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</si>
  <si>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</si>
  <si>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</si>
  <si>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</si>
  <si>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</si>
  <si>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</si>
  <si>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</si>
  <si>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</si>
  <si>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</si>
  <si>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</si>
  <si>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</si>
  <si>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</si>
  <si>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</si>
  <si>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</si>
  <si>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</si>
  <si>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</si>
  <si>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</si>
  <si>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</si>
  <si>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</si>
  <si>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</si>
  <si>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</si>
  <si>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</si>
  <si>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</si>
  <si>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</si>
  <si>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</si>
  <si>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</si>
  <si>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</si>
  <si>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</si>
  <si>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</si>
  <si>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</si>
  <si>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</si>
  <si>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</si>
  <si>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</si>
  <si>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</si>
  <si>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</si>
  <si>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</si>
  <si>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</si>
  <si>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</si>
  <si>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</si>
  <si>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</si>
  <si>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</si>
  <si>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</si>
  <si>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</si>
  <si>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</si>
  <si>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</si>
  <si>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</si>
  <si>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</si>
  <si>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</si>
  <si>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</si>
  <si>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</si>
  <si>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</si>
  <si>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</si>
  <si>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</si>
  <si>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</si>
  <si>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</si>
  <si>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</si>
  <si>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</si>
  <si>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</si>
  <si>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</si>
  <si>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</si>
  <si>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</si>
  <si>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</si>
  <si>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</si>
  <si>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</si>
  <si>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</si>
  <si>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</si>
  <si>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</si>
  <si>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</si>
  <si>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</si>
  <si>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</si>
  <si>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</si>
  <si>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</si>
  <si>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</si>
  <si>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</si>
  <si>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</si>
  <si>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</si>
  <si>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</si>
  <si>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</si>
  <si>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</si>
  <si>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</si>
  <si>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</si>
  <si>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</si>
  <si>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</si>
  <si>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</si>
  <si>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</si>
  <si>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</si>
  <si>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</si>
  <si>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</si>
  <si>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</si>
  <si>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</si>
  <si>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</si>
  <si>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</si>
  <si>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</si>
  <si>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</si>
  <si>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</si>
  <si>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</si>
  <si>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</si>
  <si>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</si>
  <si>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</si>
  <si>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</si>
  <si>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</si>
  <si>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</si>
  <si>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</si>
  <si>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</si>
  <si>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</si>
  <si>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</si>
  <si>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</si>
  <si>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</si>
  <si>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</si>
  <si>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</si>
  <si>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</si>
  <si>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</si>
  <si>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</si>
  <si>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</si>
  <si>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</si>
  <si>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</si>
  <si>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</si>
  <si>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</si>
  <si>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</si>
  <si>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</si>
  <si>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</si>
  <si>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</si>
  <si>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</si>
  <si>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</si>
  <si>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</si>
  <si>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</si>
  <si>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</si>
  <si>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</si>
  <si>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</si>
  <si>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</si>
  <si>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</si>
  <si>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</si>
  <si>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</si>
  <si>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</si>
  <si>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</si>
  <si>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</si>
  <si>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</si>
  <si>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</si>
  <si>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</si>
  <si>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</si>
  <si>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</si>
  <si>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</si>
  <si>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</si>
  <si>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</si>
  <si>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</si>
  <si>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</si>
  <si>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</si>
  <si>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</si>
  <si>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</si>
  <si>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</si>
  <si>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</si>
  <si>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</si>
  <si>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</si>
  <si>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</si>
  <si>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</si>
  <si>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</si>
  <si>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</si>
  <si>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</si>
  <si>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</si>
  <si>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</si>
  <si>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</si>
  <si>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</si>
  <si>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</si>
  <si>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</si>
  <si>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</si>
  <si>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</si>
  <si>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</si>
  <si>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</si>
  <si>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</si>
  <si>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</si>
  <si>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</si>
  <si>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</si>
  <si>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</si>
  <si>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</si>
  <si>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</si>
  <si>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</si>
  <si>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</si>
  <si>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</si>
  <si>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</si>
  <si>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</si>
  <si>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</si>
  <si>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</si>
  <si>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</si>
  <si>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</si>
  <si>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</si>
  <si>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</si>
  <si>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</si>
  <si>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</si>
  <si>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</si>
  <si>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</si>
  <si>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</si>
  <si>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</si>
  <si>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</si>
  <si>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</si>
  <si>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</si>
  <si>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</si>
  <si>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</si>
  <si>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</si>
  <si>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</si>
  <si>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</si>
  <si>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</si>
  <si>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</si>
  <si>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</si>
  <si>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</si>
  <si>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</si>
  <si>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</si>
  <si>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</si>
  <si>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</si>
  <si>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</si>
  <si>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</si>
  <si>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</si>
  <si>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</si>
  <si>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</si>
  <si>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</si>
  <si>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</si>
  <si>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</si>
  <si>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</si>
  <si>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</si>
  <si>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</si>
  <si>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</si>
  <si>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</si>
  <si>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</si>
  <si>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</si>
  <si>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</si>
  <si>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</si>
  <si>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</si>
  <si>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</si>
  <si>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</si>
  <si>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</si>
  <si>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</si>
  <si>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</si>
  <si>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</si>
  <si>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</si>
  <si>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</si>
  <si>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</si>
  <si>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</si>
  <si>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</si>
  <si>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</si>
  <si>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</si>
  <si>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</si>
  <si>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</si>
  <si>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</si>
  <si>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</si>
  <si>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</si>
  <si>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</si>
  <si>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</si>
  <si>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</si>
  <si>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</si>
  <si>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</si>
  <si>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</si>
  <si>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</si>
  <si>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</si>
  <si>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</si>
  <si>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</si>
  <si>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</si>
  <si>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</si>
  <si>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</si>
  <si>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</si>
  <si>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</si>
  <si>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</si>
  <si>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</si>
  <si>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</si>
  <si>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</si>
  <si>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</si>
  <si>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</si>
  <si>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</si>
  <si>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</si>
  <si>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</si>
  <si>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</si>
  <si>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</si>
  <si>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</si>
  <si>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</si>
  <si>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</si>
  <si>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</si>
  <si>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</si>
  <si>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</si>
  <si>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</si>
  <si>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</si>
  <si>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</si>
  <si>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</si>
  <si>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</si>
  <si>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</si>
  <si>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</si>
  <si>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</si>
  <si>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</si>
  <si>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</si>
  <si>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</si>
  <si>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</si>
  <si>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</si>
  <si>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</si>
  <si>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</si>
  <si>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</si>
  <si>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</si>
  <si>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</si>
  <si>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</si>
  <si>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</si>
  <si>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</si>
  <si>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</si>
  <si>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</si>
  <si>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</si>
  <si>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</si>
  <si>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</si>
  <si>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</si>
  <si>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</si>
  <si>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</si>
  <si>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</si>
  <si>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</si>
  <si>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</si>
  <si>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</si>
  <si>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</si>
  <si>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</si>
  <si>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</si>
  <si>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</si>
  <si>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</si>
  <si>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</si>
  <si>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</si>
  <si>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</si>
  <si>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</si>
  <si>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</si>
  <si>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</si>
  <si>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</si>
  <si>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</si>
  <si>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</si>
  <si>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</si>
  <si>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</si>
  <si>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</si>
  <si>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</si>
  <si>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</si>
  <si>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</si>
  <si>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</si>
  <si>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</si>
  <si>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</si>
  <si>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</si>
  <si>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</si>
  <si>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</si>
  <si>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</si>
  <si>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</si>
  <si>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</si>
  <si>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</si>
  <si>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</si>
  <si>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</si>
  <si>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</si>
  <si>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</si>
  <si>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</si>
  <si>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</si>
  <si>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</si>
  <si>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</si>
  <si>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</si>
  <si>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</si>
  <si>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</si>
  <si>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</si>
  <si>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</si>
  <si>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</si>
  <si>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</si>
  <si>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</si>
  <si>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</si>
  <si>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</si>
  <si>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</si>
  <si>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</si>
  <si>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</si>
  <si>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</si>
  <si>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</si>
  <si>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</si>
  <si>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</si>
  <si>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</si>
  <si>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</si>
  <si>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</si>
  <si>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</si>
  <si>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</si>
  <si>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</si>
  <si>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</si>
  <si>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</si>
  <si>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</si>
  <si>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</si>
  <si>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</si>
  <si>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</si>
  <si>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</si>
  <si>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</si>
  <si>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</si>
  <si>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</si>
  <si>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</si>
  <si>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</si>
  <si>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</si>
  <si>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</si>
  <si>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</si>
  <si>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</si>
  <si>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</si>
  <si>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</si>
  <si>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</si>
  <si>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</si>
  <si>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</si>
  <si>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</si>
  <si>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</si>
  <si>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</si>
  <si>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</si>
  <si>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</si>
  <si>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</si>
  <si>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</si>
  <si>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</si>
  <si>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</si>
  <si>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</si>
  <si>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</si>
  <si>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</si>
  <si>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</si>
  <si>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</si>
  <si>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</si>
  <si>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</si>
  <si>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</si>
  <si>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</si>
  <si>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</si>
  <si>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</si>
  <si>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</si>
  <si>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</si>
  <si>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</si>
  <si>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</si>
  <si>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</si>
  <si>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</si>
  <si>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</si>
  <si>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</si>
  <si>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</si>
  <si>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</si>
  <si>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</si>
  <si>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</si>
  <si>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</si>
  <si>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</si>
  <si>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</si>
  <si>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</si>
  <si>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</si>
  <si>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</si>
  <si>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</si>
  <si>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</si>
  <si>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</si>
  <si>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</si>
  <si>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</si>
  <si>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</si>
  <si>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</si>
  <si>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</si>
  <si>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</si>
  <si>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</si>
  <si>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</si>
  <si>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</si>
  <si>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</si>
  <si>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</si>
  <si>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</si>
  <si>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</si>
  <si>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</si>
  <si>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</si>
  <si>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</si>
  <si>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</si>
  <si>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</si>
  <si>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</si>
  <si>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</si>
  <si>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</si>
  <si>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</si>
  <si>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</si>
  <si>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</si>
  <si>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</si>
  <si>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</si>
  <si>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</si>
  <si>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</si>
  <si>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</si>
  <si>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</si>
  <si>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</si>
  <si>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</si>
  <si>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</si>
  <si>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</si>
  <si>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</si>
  <si>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</si>
  <si>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</si>
  <si>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</si>
  <si>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</si>
  <si>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</si>
  <si>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</si>
  <si>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</si>
  <si>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</si>
  <si>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</si>
  <si>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</si>
  <si>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</si>
  <si>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</si>
  <si>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</si>
  <si>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</si>
  <si>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</si>
  <si>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</si>
  <si>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</si>
  <si>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</si>
  <si>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</si>
  <si>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</si>
  <si>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</si>
  <si>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</si>
  <si>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</si>
  <si>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</si>
  <si>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</si>
  <si>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</si>
  <si>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</si>
  <si>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</si>
  <si>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</si>
  <si>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</si>
  <si>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</si>
  <si>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</si>
  <si>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</si>
  <si>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</si>
  <si>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</si>
  <si>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</si>
  <si>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</si>
  <si>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</si>
  <si>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</si>
  <si>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</si>
  <si>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</si>
  <si>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</si>
  <si>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</si>
  <si>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</si>
  <si>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</si>
  <si>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</si>
  <si>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</si>
  <si>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</si>
  <si>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</si>
  <si>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</si>
  <si>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</si>
  <si>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</si>
  <si>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</si>
  <si>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</si>
  <si>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</si>
  <si>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</si>
  <si>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</si>
  <si>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</si>
  <si>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</si>
  <si>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</si>
  <si>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</si>
  <si>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</si>
  <si>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</si>
  <si>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</si>
  <si>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</si>
  <si>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</si>
  <si>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</si>
  <si>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</si>
  <si>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</si>
  <si>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</si>
  <si>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</si>
  <si>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</si>
  <si>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</si>
  <si>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</si>
  <si>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</si>
  <si>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</si>
  <si>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</si>
  <si>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</si>
  <si>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</si>
  <si>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</si>
  <si>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</si>
  <si>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</si>
  <si>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</si>
  <si>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</si>
  <si>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</si>
  <si>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</si>
  <si>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</si>
  <si>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</si>
  <si>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</si>
  <si>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</si>
  <si>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</si>
  <si>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</si>
  <si>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</si>
  <si>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</si>
  <si>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</si>
  <si>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</si>
  <si>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</si>
  <si>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</si>
  <si>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</si>
  <si>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</si>
  <si>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</si>
  <si>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</si>
  <si>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</si>
  <si>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</si>
  <si>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</si>
  <si>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</si>
  <si>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</si>
  <si>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</si>
  <si>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</si>
  <si>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</si>
  <si>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</si>
  <si>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</si>
  <si>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</si>
  <si>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</si>
  <si>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</si>
  <si>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</si>
  <si>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</si>
  <si>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</si>
  <si>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</si>
  <si>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</si>
  <si>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</si>
  <si>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</si>
  <si>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</si>
  <si>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</si>
  <si>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</si>
  <si>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</si>
  <si>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</si>
  <si>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</si>
  <si>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</si>
  <si>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</si>
  <si>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</si>
  <si>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</si>
  <si>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</si>
  <si>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</si>
  <si>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</si>
  <si>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</si>
  <si>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</si>
  <si>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</si>
  <si>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</si>
  <si>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</si>
  <si>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</si>
  <si>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</si>
  <si>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</si>
  <si>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</si>
  <si>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</si>
  <si>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</si>
  <si>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</si>
  <si>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</si>
  <si>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</si>
  <si>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</si>
  <si>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</si>
  <si>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</si>
  <si>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</si>
  <si>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</si>
  <si>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</si>
  <si>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</si>
  <si>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</si>
  <si>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</si>
  <si>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</si>
  <si>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</si>
  <si>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</si>
  <si>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</si>
  <si>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</si>
  <si>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</si>
  <si>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</si>
  <si>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</si>
  <si>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</si>
  <si>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</si>
  <si>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</si>
  <si>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</si>
  <si>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</si>
  <si>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</si>
  <si>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</si>
  <si>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</si>
  <si>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</si>
  <si>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</si>
  <si>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</si>
  <si>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</si>
  <si>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</si>
  <si>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</si>
  <si>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</si>
  <si>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</si>
  <si>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</si>
  <si>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</si>
  <si>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</si>
  <si>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</si>
  <si>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</si>
  <si>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</si>
  <si>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</si>
  <si>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</si>
  <si>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</si>
  <si>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</si>
  <si>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</si>
  <si>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</si>
  <si>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</si>
  <si>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</si>
  <si>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</si>
  <si>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</si>
  <si>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</si>
  <si>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</si>
  <si>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</si>
  <si>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</si>
  <si>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</si>
  <si>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</si>
  <si>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</si>
  <si>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</si>
  <si>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</si>
  <si>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</si>
  <si>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</si>
  <si>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</si>
  <si>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</si>
  <si>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</si>
  <si>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</si>
  <si>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</si>
  <si>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</si>
  <si>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</si>
  <si>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</si>
  <si>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</si>
  <si>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</si>
  <si>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</si>
  <si>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</si>
  <si>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</si>
  <si>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</si>
  <si>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</si>
  <si>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</si>
  <si>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</si>
  <si>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</si>
  <si>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</si>
  <si>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</si>
  <si>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</si>
  <si>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</si>
  <si>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</si>
  <si>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</si>
  <si>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</si>
  <si>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</si>
  <si>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</si>
  <si>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</si>
  <si>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</si>
  <si>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</si>
  <si>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</si>
  <si>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</si>
  <si>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</si>
  <si>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</si>
  <si>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</si>
  <si>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</si>
  <si>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</si>
  <si>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</si>
  <si>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</si>
  <si>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</si>
  <si>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</si>
  <si>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</si>
  <si>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</si>
  <si>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</si>
  <si>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</si>
  <si>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</si>
  <si>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</si>
  <si>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</si>
  <si>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</si>
  <si>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</si>
  <si>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</si>
  <si>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</si>
  <si>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</si>
  <si>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</si>
  <si>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</si>
  <si>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</si>
  <si>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</si>
  <si>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</si>
  <si>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</si>
  <si>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</si>
  <si>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</si>
  <si>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</si>
  <si>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</si>
  <si>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</si>
  <si>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</si>
  <si>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</si>
  <si>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</si>
  <si>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</si>
  <si>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</si>
  <si>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</si>
  <si>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</si>
  <si>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</si>
  <si>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</si>
  <si>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</si>
  <si>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</si>
  <si>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</si>
  <si>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</si>
  <si>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</si>
  <si>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</si>
  <si>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</si>
  <si>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</si>
  <si>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</si>
  <si>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</si>
  <si>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</si>
  <si>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</si>
  <si>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</si>
  <si>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</si>
  <si>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</si>
  <si>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</si>
  <si>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</si>
  <si>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</si>
  <si>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</si>
  <si>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</si>
  <si>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</si>
  <si>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</si>
  <si>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</si>
  <si>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</si>
  <si>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</si>
  <si>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</si>
  <si>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</si>
  <si>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</si>
  <si>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</si>
  <si>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</si>
  <si>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</si>
  <si>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</si>
  <si>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</si>
  <si>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</si>
  <si>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</si>
  <si>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</si>
  <si>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</si>
  <si>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</si>
  <si>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</si>
  <si>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</si>
  <si>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</si>
  <si>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</si>
  <si>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</si>
  <si>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</si>
  <si>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</si>
  <si>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</si>
  <si>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</si>
  <si>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</si>
  <si>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</si>
  <si>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</si>
  <si>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</si>
  <si>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</si>
  <si>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</si>
  <si>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</si>
  <si>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</si>
  <si>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</si>
  <si>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</si>
  <si>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</si>
  <si>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</si>
  <si>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</si>
  <si>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</si>
  <si>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</si>
  <si>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</si>
  <si>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</si>
  <si>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</si>
  <si>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</si>
  <si>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</si>
  <si>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</si>
  <si>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</si>
  <si>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</si>
  <si>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</si>
  <si>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</si>
  <si>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</si>
  <si>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</si>
  <si>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</si>
  <si>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</si>
  <si>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</si>
  <si>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</si>
  <si>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</si>
  <si>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</si>
  <si>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</si>
  <si>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</si>
  <si>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</si>
  <si>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</si>
  <si>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</si>
  <si>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</si>
  <si>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</si>
  <si>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</si>
  <si>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</si>
  <si>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</si>
  <si>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</si>
  <si>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</si>
  <si>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</si>
  <si>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</si>
  <si>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</si>
  <si>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</si>
  <si>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</si>
  <si>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</si>
  <si>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</si>
  <si>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</si>
  <si>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</si>
  <si>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</si>
  <si>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</si>
  <si>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</si>
  <si>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</si>
  <si>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</si>
  <si>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</si>
  <si>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</si>
  <si>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</si>
  <si>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</si>
  <si>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</si>
  <si>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</si>
  <si>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</si>
  <si>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</si>
  <si>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</si>
  <si>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</si>
  <si>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</si>
  <si>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</si>
  <si>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</si>
  <si>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</si>
  <si>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</si>
  <si>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</si>
  <si>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</si>
  <si>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</si>
  <si>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</si>
  <si>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</si>
  <si>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</si>
  <si>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</si>
  <si>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</si>
  <si>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</si>
  <si>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</si>
  <si>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</si>
  <si>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</si>
  <si>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</si>
  <si>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</si>
  <si>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</si>
  <si>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</si>
  <si>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</si>
  <si>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</si>
  <si>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</si>
  <si>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PCM-20251115-00000515</t>
  </si>
  <si>
    <t>Access issue, main gate closed and owner not responding</t>
  </si>
  <si>
    <t>NO PCM</t>
  </si>
  <si>
    <t>EM team connected PG at site and local down to save connected sites</t>
  </si>
  <si>
    <t>sceco Cut in area and team saving hub iste</t>
  </si>
  <si>
    <t>PCM-20251115-00000886</t>
  </si>
  <si>
    <t xml:space="preserve">access issue, site located at abandoned tourist village, team will check again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</si>
  <si>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</si>
  <si>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</si>
  <si>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</si>
  <si>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</si>
  <si>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</si>
  <si>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</si>
  <si>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</si>
  <si>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</si>
  <si>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PCM-20251115-00000542</t>
  </si>
  <si>
    <t xml:space="preserve">Site have TE isuue and have access issue as owner not answering </t>
  </si>
  <si>
    <t>PCM-20251115-00001030</t>
  </si>
  <si>
    <t>PCM-20251115-00001032</t>
  </si>
  <si>
    <t>ETA 120 mins</t>
  </si>
  <si>
    <t>PCM-20251115-00001050</t>
  </si>
  <si>
    <t>team will check after JIZ0279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</si>
</sst>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 totalsRowShown="0" headerRowDxfId="174" dataDxfId="173" headerRowBorderDxfId="171" tableBorderDxfId="172" totalsRowBorderDxfId="170">
  <autoFilter ref="A1:L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7" dataDxfId="156" headerRowBorderDxfId="154" tableBorderDxfId="155" totalsRowBorderDxfId="153">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5" totalsRowShown="0" headerRowDxfId="48" dataDxfId="47" headerRowBorderDxfId="45" tableBorderDxfId="46" totalsRowBorderDxfId="44">
  <autoFilter ref="A1:L1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2" totalsRowShown="0" headerRowDxfId="15" dataDxfId="14" headerRowBorderDxfId="12" tableBorderDxfId="13">
  <autoFilter ref="A1:L1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313.4049376157418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3" ca="1" si="0">IFERROR(NOW()-F3,"")</f>
        <v>45976.353363541668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45976.353363541668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45976.353363541668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45976.353363541668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45976.353363541668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45976.353363541668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45976.353363541668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45976.353363541668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45976.353363541668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45976.353363541668</v>
      </c>
      <c r="H12" s="111"/>
      <c r="I12" s="109" t="str">
        <f>IFERROR(VLOOKUP(D12,DB!A:F,6,0),"")</f>
        <v/>
      </c>
      <c r="J12" s="109" t="str">
        <f>IFERROR(VLOOKUP(D12,DB!A:G,7,0),"")</f>
        <v/>
      </c>
      <c r="K12" s="113"/>
      <c r="L12" s="114" t="str">
        <f>IFERROR(VLOOKUP(D12,DB!A:I,9,0),"")</f>
        <v/>
      </c>
    </row>
    <row r="13" spans="1:15" ht="15" customHeight="1">
      <c r="A13" s="117"/>
      <c r="B13" s="118" t="str">
        <f>IFERROR(VLOOKUP(D13,DB!A:K,11,0),"")</f>
        <v/>
      </c>
      <c r="C13" s="118"/>
      <c r="D13" s="118"/>
      <c r="E13" s="119"/>
      <c r="F13" s="120"/>
      <c r="G13" s="121">
        <f t="shared" ca="1" si="0"/>
        <v>45976.353363541668</v>
      </c>
      <c r="H13" s="120"/>
      <c r="I13" s="118" t="str">
        <f>IFERROR(VLOOKUP(D13,DB!A:F,6,0),"")</f>
        <v/>
      </c>
      <c r="J13" s="118" t="str">
        <f>IFERROR(VLOOKUP(D13,DB!A:G,7,0),"")</f>
        <v/>
      </c>
      <c r="K13" s="122"/>
      <c r="L13" s="123" t="str">
        <f>IFERROR(VLOOKUP(D13,DB!A:I,9,0),"")</f>
        <v/>
      </c>
    </row>
    <row r="14" spans="1:15" ht="15" customHeight="1">
      <c r="A14" s="150"/>
      <c r="B14" s="151" t="str">
        <f>IFERROR(VLOOKUP(D14,DB!A:K,11,0),"")</f>
        <v/>
      </c>
      <c r="C14" s="151"/>
      <c r="D14" s="151"/>
      <c r="E14" s="152"/>
      <c r="F14" s="149"/>
      <c r="G14" s="153">
        <f ca="1">IFERROR(NOW()-F14,"")</f>
        <v>45976.353363541668</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45976.353363541668</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45976.353363541668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45976.353363541668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45976.353363541668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45976.353363541668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45976.353363541668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45976.353363541668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45976.353363541668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45976.353363541668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45976.353363541668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45976.353363541668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45976.353363541668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45976.353363541668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45976.353363541668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45976.353363541668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45976.353363541668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45976.353363541668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45976.353363541668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45976.353363541668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45976.353363541668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45976.353363541668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45976.353363541668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45976.353363541668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45976.353363541668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45976.353363541668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45976.353363541668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45976.353363541668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45976.353363541668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45976.353363541668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45976.353363541668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45976.353363541668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45976.353363541668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45976.353363541668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45976.353363541668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45976.353363541668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45976.353363541668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45976.353363541668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45976.353363541668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45976.353363541668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45976.353363541668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45976.353363541668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45976.353363541668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45976.353363541668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45976.353363541668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45976.353363541668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45976.353363541668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45976.353363541668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45976.353363541668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45976.353363541668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45976.353363541668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45976.353363541668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45976.353363541668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45976.353363541668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45976.353363541668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45976.353363541668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45976.353363541668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45976.353363541668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45976.353363541668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45976.353363541668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45976.353363541668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45976.353363541668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45976.353363541668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45976.353363541668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45976.353363541668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45976.353363541668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45976.353363541668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45976.353363541668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45976.353363541668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45976.353363541668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45976.353363541668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45976.353363541668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45976.353363541668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45976.353363541668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45976.353363541668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45976.353363541668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45976.353363541668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45976.353363541668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45976.353363541668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45976.353363541668</v>
      </c>
      <c r="H93" s="149"/>
      <c r="I93" s="151" t="str">
        <f>IFERROR(VLOOKUP(D93,DB!A:F,6,0),"")</f>
        <v/>
      </c>
      <c r="J93" s="151" t="str">
        <f>IFERROR(VLOOKUP(D93,DB!A:G,7,0),"")</f>
        <v/>
      </c>
      <c r="K93" s="154"/>
      <c r="L93" s="155" t="str">
        <f>IFERROR(VLOOKUP(D93,DB!A:I,9,0),"")</f>
        <v/>
      </c>
    </row>
  </sheetData>
  <customSheetViews>
    <customSheetView guid="{F6042A99-DD27-4453-835D-0834D95730CC}" filter="1" showAutoFilter="1">
      <pageMargins left="0" right="0" top="0" bottom="0" header="0" footer="0"/>
      <autoFilter ref="B1:M1" xr:uid="{505092E9-8DC2-439C-B2E8-D81B09CC5CEA}"/>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151.35352557870647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45976.353363541668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45976.353363541668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45976.353363541668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45976.353363541668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45976.353363541668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45976.353363541668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45976.353363541668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45976.353363541668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45976.353363541668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45976.353363541668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45976.353363541668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45976.353363541668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45976.353363541668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45976.353363541668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45976.353363541668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45976.353363541668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45976.353363541668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45976.353363541668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45976.353363541668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45976.353363541668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45976.353363541668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45976.353363541668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45976.353363541668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45976.353363541668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45976.353363541668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45976.353363541668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45976.353363541668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45976.353363541668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45976.353363541668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45976.353363541668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45976.353363541668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27"/>
      <c r="B35" s="128" t="str">
        <f>IFERROR(VLOOKUP(D35,DB!A:K,11,0),"")</f>
        <v/>
      </c>
      <c r="C35" s="128"/>
      <c r="D35" s="128"/>
      <c r="E35" s="129"/>
      <c r="F35" s="130"/>
      <c r="G35" s="131">
        <f ca="1">IFERROR(NOW()-F35,"-")</f>
        <v>45976.353363541668</v>
      </c>
      <c r="H35" s="130"/>
      <c r="I35" s="128" t="str">
        <f>IFERROR(VLOOKUP(D35,DB!A:F,6,0),"")</f>
        <v/>
      </c>
      <c r="J35" s="128" t="str">
        <f>IFERROR(VLOOKUP(D35,DB!A:G,7,0),"")</f>
        <v/>
      </c>
      <c r="K35" s="132"/>
      <c r="L35" s="128" t="str">
        <f>IFERROR(VLOOKUP(D35,DB!A:I,9,0),"")</f>
        <v/>
      </c>
      <c r="M35" s="128"/>
      <c r="N35" s="128"/>
      <c r="O35" s="128"/>
      <c r="P35" s="128"/>
      <c r="Q35" s="128"/>
      <c r="R35" s="128"/>
      <c r="S35" s="128"/>
      <c r="T35" s="128"/>
      <c r="U35" s="128"/>
      <c r="V35" s="128"/>
      <c r="W35" s="128"/>
      <c r="X35" s="128"/>
      <c r="Y35" s="128"/>
      <c r="Z35" s="128"/>
      <c r="AA35" s="128"/>
      <c r="AB35" s="128"/>
      <c r="AC35" s="128"/>
      <c r="AD35" s="128"/>
      <c r="AE35" s="128"/>
      <c r="AF35" s="128"/>
      <c r="AG35" s="128"/>
      <c r="AH35" s="128"/>
      <c r="AI35" s="128"/>
      <c r="AJ35" s="128"/>
      <c r="AK35" s="128"/>
      <c r="AL35" s="128"/>
      <c r="AM35" s="128"/>
      <c r="AN35" s="128"/>
      <c r="AO35" s="128"/>
      <c r="AP35" s="128"/>
      <c r="AQ35" s="128"/>
      <c r="AR35" s="128"/>
      <c r="AS35" s="128"/>
      <c r="AT35" s="128"/>
      <c r="AU35" s="128"/>
      <c r="AV35" s="128"/>
      <c r="AW35" s="128"/>
      <c r="AX35" s="128"/>
      <c r="AY35" s="128"/>
      <c r="AZ35" s="128"/>
      <c r="BA35" s="128"/>
      <c r="BB35" s="128"/>
      <c r="BC35" s="128"/>
      <c r="BD35" s="128"/>
      <c r="BE35" s="128"/>
      <c r="BF35" s="128"/>
      <c r="BG35" s="128"/>
      <c r="BH35" s="128"/>
      <c r="BI35" s="128"/>
      <c r="BJ35" s="128"/>
      <c r="BK35" s="128"/>
      <c r="BL35" s="128"/>
      <c r="BM35" s="128"/>
      <c r="BN35" s="128"/>
      <c r="BO35" s="128"/>
      <c r="BP35" s="128"/>
      <c r="BQ35" s="128"/>
      <c r="BR35" s="128"/>
      <c r="BS35" s="128"/>
      <c r="BT35" s="128"/>
      <c r="BU35" s="128"/>
      <c r="BV35" s="128"/>
      <c r="BW35" s="128"/>
      <c r="BX35" s="128"/>
      <c r="BY35" s="128"/>
      <c r="BZ35" s="128"/>
      <c r="CA35" s="128"/>
      <c r="CB35" s="128"/>
      <c r="CC35" s="128"/>
      <c r="CD35" s="128"/>
      <c r="CE35" s="128"/>
      <c r="CF35" s="128"/>
      <c r="CG35" s="128"/>
      <c r="CH35" s="128"/>
      <c r="CI35" s="128"/>
      <c r="CJ35" s="133"/>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45976.353363541668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45976.353363541668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45976.353363541668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45976.353363541668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45976.353363541668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45976.353363541668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45976.353363541668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45976.353363541668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45976.353363541668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45976.353363541668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45976.353363541668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45976.353363541668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45976.353363541668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45976.353363541668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45976.353363541668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45976.353363541668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45976.353363541668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45976.353363541668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45976.353363541668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45976.353363541668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45976.353363541668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45976.353363541668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45976.353363541668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45976.353363541668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45976.353363541668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45976.353363541668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45976.353363541668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45976.353363541668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45976.353363541668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45976.353363541668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45976.353363541668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45976.353363541668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45976.353363541668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45976.353363541668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45976.353363541668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45976.353363541668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45976.353363541668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45976.353363541668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45976.353363541668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45976.353363541668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45976.353363541668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45976.353363541668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45976.353363541668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45976.353363541668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45976.353363541668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45976.353363541668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45976.353363541668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45976.353363541668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45976.353363541668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45976.353363541668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45976.353363541668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45976.353363541668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45976.353363541668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45976.353363541668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45976.353363541668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45976.353363541668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45976.353363541668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45976.353363541668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45976.353363541668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45976.353363541668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45976.353363541668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45976.353363541668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45976.353363541668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45976.353363541668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45976.353363541668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45976.353363541668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45976.353363541668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45976.353363541668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45976.353363541668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45976.353363541668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45976.353363541668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45976.353363541668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45976.353363541668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45976.353363541668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45976.353363541668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45976.353363541668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45976.353363541668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45976.353363541668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45976.353363541668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45976.353363541668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45976.353363541668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45976.353363541668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45976.353363541668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45976.353363541668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45976.353363541668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45976.353363541668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45976.353363541668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45976.353363541668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45976.353363541668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45976.353363541668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45976.353363541668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45976.353363541668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45976.353363541668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45976.353363541668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45976.353363541668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45976.353363541668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45976.353363541668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45976.353363541668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45976.353363541668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45976.353363541668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45976.353363541668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45976.353363541668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45976.353363541668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45976.353363541668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45976.353363541668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45976.353363541668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45976.353363541668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45976.353363541668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45976.353363541668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45976.353363541668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45976.353363541668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45976.353363541668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45976.353363541668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45976.353363541668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45976.353363541668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45976.353363541668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45976.353363541668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45976.353363541668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45976.353363541668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45976.353363541668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45976.353363541668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45976.353363541668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45976.353363541668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45976.353363541668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45976.353363541668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45976.353363541668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45976.353363541668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45976.353363541668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45976.353363541668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45976.353363541668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45976.353363541668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45976.353363541668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45976.353363541668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45976.353363541668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45976.353363541668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45976.353363541668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45976.353363541668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45976.353363541668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45976.353363541668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45976.353363541668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45976.353363541668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45976.353363541668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45976.353363541668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45976.353363541668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45976.353363541668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45976.353363541668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45976.353363541668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45976.353363541668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45976.353363541668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45976.353363541668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45976.353363541668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45976.353363541668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45976.353363541668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45976.353363541668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45976.353363541668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45976.353363541668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45976.353363541668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45976.353363541668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45976.353363541668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45976.353363541668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45976.353363541668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45976.353363541668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45976.353363541668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45976.353363541668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45976.353363541668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45976.353363541668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45976.353363541668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45976.353363541668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45976.353363541668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45976.353363541668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45976.353363541668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45976.353363541668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45976.353363541668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45976.353363541668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45976.353363541668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45976.353363541668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45976.353363541668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45976.353363541668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45976.353363541668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45976.353363541668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45976.353363541668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45976.353363541668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45976.353363541668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45976.353363541668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45976.353363541668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45976.353363541668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45976.353363541668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45976.353363541668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45976.353363541668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45976.353363541668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45976.353363541668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45976.353363541668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45976.353363541668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45976.353363541668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45976.353363541668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45976.353363541668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45976.353363541668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45976.353363541668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45976.353363541668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45976.353363541668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45976.353363541668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45976.353363541668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45976.353363541668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45976.353363541668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45976.353363541668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45976.353363541668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45976.353363541668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45976.353363541668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45976.353363541668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45976.353363541668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45976.353363541668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45976.353363541668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45976.353363541668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45976.353363541668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45976.353363541668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45976.353363541668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45976.353363541668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45976.353363541668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45976.353363541668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45976.353363541668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45976.353363541668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45976.353363541668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45976.353363541668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45976.353363541668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45976.353363541668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45976.353363541668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45976.353363541668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45976.353363541668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45976.353363541668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45976.353363541668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45976.353363541668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45976.353363541668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45976.353363541668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45976.353363541668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45976.353363541668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45976.353363541668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45976.353363541668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45976.353363541668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45976.353363541668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45976.353363541668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45976.353363541668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45976.353363541668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45976.353363541668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45976.353363541668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45976.353363541668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45976.353363541668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45976.353363541668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45976.353363541668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45976.353363541668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45976.353363541668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45976.353363541668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45976.353363541668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45976.353363541668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45976.353363541668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45976.353363541668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45976.353363541668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45976.353363541668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45976.353363541668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45976.353363541668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45976.353363541668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45976.353363541668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45976.353363541668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45976.353363541668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45976.353363541668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45976.353363541668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45976.353363541668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45976.353363541668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45976.353363541668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45976.353363541668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45976.353363541668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45976.353363541668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45976.353363541668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45976.353363541668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45976.353363541668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45976.353363541668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45976.353363541668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45976.353363541668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45976.353363541668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45976.353363541668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45976.353363541668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45976.353363541668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45976.353363541668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45976.353363541668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45976.353363541668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45976.353363541668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45976.353363541668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45976.353363541668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45976.353363541668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45976.353363541668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45976.353363541668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45976.353363541668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45976.353363541668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45976.353363541668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45976.353363541668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45976.353363541668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45976.353363541668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45976.353363541668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45976.353363541668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45976.353363541668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45976.353363541668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45976.353363541668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45976.353363541668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45976.353363541668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45976.353363541668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45976.353363541668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45976.353363541668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45976.353363541668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45976.353363541668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45976.353363541668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45976.353363541668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45976.353363541668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45976.353363541668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45976.353363541668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45976.353363541668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45976.353363541668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45976.353363541668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45976.353363541668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45976.353363541668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45976.353363541668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45976.353363541668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45976.353363541668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45976.353363541668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45976.353363541668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45976.353363541668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45976.353363541668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45976.353363541668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45976.353363541668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45976.353363541668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45976.353363541668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45976.353363541668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45976.353363541668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45976.353363541668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45976.353363541668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45976.353363541668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45976.353363541668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45976.353363541668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45976.353363541668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45976.353363541668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45976.353363541668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45976.353363541668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45976.353363541668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45976.353363541668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45976.353363541668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45976.353363541668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45976.353363541668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45976.353363541668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45976.353363541668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45976.353363541668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45976.353363541668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45976.353363541668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45976.353363541668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45976.353363541668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45976.353363541668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45976.353363541668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45976.353363541668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45976.353363541668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45976.353363541668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45976.353363541668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45976.353363541668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45976.353363541668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45976.353363541668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45976.353363541668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45976.353363541668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45976.353363541668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45976.353363541668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45976.353363541668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45976.353363541668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45976.353363541668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45976.353363541668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45976.353363541668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45976.353363541668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45976.353363541668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45976.353363541668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45976.353363541668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45976.353363541668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45976.353363541668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45976.353363541668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45976.353363541668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45976.353363541668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45976.353363541668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45976.353363541668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45976.353363541668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45976.353363541668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45976.353363541668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45976.353363541668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45976.353363541668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45976.353363541668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45976.353363541668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45976.353363541668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45976.353363541668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45976.353363541668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45976.353363541668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45976.353363541668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45976.353363541668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45976.353363541668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45976.353363541668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45976.353363541668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45976.353363541668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45976.353363541668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45976.353363541668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45976.353363541668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45976.353363541668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45976.353363541668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45976.353363541668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45976.353363541668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45976.353363541668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45976.353363541668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45976.353363541668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45976.353363541668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45976.353363541668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45976.353363541668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45976.353363541668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45976.353363541668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45976.353363541668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45976.353363541668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45976.353363541668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45976.353363541668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45976.353363541668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45976.353363541668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45976.353363541668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45976.353363541668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45976.353363541668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45976.353363541668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45976.353363541668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45976.353363541668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45976.353363541668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45976.353363541668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45976.353363541668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45976.353363541668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45976.353363541668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45976.353363541668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45976.353363541668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45976.353363541668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45976.353363541668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45976.353363541668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45976.353363541668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45976.353363541668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45976.353363541668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45976.353363541668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45976.353363541668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45976.353363541668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45976.353363541668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45976.353363541668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45976.353363541668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45976.353363541668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45976.353363541668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45976.353363541668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45976.353363541668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45976.353363541668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45976.353363541668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45976.353363541668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45976.353363541668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45976.353363541668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45976.353363541668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45976.353363541668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45976.353363541668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45976.353363541668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45976.353363541668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45976.353363541668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45976.353363541668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45976.353363541668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45976.353363541668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45976.353363541668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45976.353363541668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45976.353363541668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45976.353363541668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45976.353363541668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45976.353363541668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45976.353363541668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45976.353363541668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45976.353363541668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45976.353363541668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45976.353363541668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45976.353363541668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45976.353363541668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45976.353363541668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45976.353363541668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45976.353363541668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45976.353363541668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45976.353363541668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45976.353363541668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45976.353363541668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45976.353363541668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45976.353363541668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45976.353363541668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45976.353363541668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45976.353363541668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45976.353363541668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45976.353363541668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45976.353363541668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45976.353363541668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45976.353363541668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45976.353363541668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45976.353363541668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45976.353363541668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45976.353363541668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45976.353363541668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45976.353363541668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45976.353363541668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45976.353363541668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45976.353363541668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45976.353363541668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45976.353363541668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45976.353363541668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45976.353363541668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45976.353363541668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45976.353363541668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45976.353363541668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45976.353363541668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45976.353363541668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45976.353363541668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45976.353363541668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45976.353363541668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45976.353363541668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45976.353363541668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45976.353363541668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45976.353363541668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45976.353363541668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45976.353363541668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45976.353363541668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45976.353363541668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45976.353363541668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45976.353363541668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45976.353363541668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45976.353363541668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45976.353363541668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45976.353363541668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45976.353363541668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45976.353363541668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45976.353363541668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45976.353363541668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45976.353363541668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45976.353363541668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45976.353363541668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45976.353363541668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45976.353363541668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45976.353363541668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45976.353363541668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45976.353363541668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45976.353363541668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45976.353363541668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45976.353363541668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45976.353363541668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45976.353363541668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45976.353363541668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45976.353363541668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45976.353363541668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45976.353363541668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45976.353363541668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45976.353363541668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45976.353363541668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45976.353363541668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45976.353363541668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45976.353363541668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45976.353363541668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45976.353363541668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45976.353363541668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45976.353363541668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45976.353363541668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45976.353363541668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45976.353363541668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45976.353363541668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45976.353363541668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45976.353363541668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45976.353363541668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45976.353363541668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45976.353363541668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45976.353363541668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45976.353363541668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45976.353363541668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45976.353363541668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45976.353363541668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45976.353363541668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45976.353363541668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45976.353363541668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45976.353363541668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45976.353363541668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45976.353363541668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45976.353363541668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45976.353363541668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45976.353363541668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45976.353363541668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45976.353363541668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45976.353363541668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45976.353363541668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45976.353363541668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45976.353363541668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45976.353363541668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45976.353363541668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45976.353363541668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45976.353363541668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45976.353363541668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45976.353363541668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45976.353363541668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45976.353363541668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45976.353363541668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45976.353363541668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45976.353363541668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45976.353363541668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45976.353363541668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45976.353363541668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45976.353363541668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45976.353363541668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45976.353363541668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45976.353363541668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45976.353363541668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45976.353363541668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45976.353363541668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45976.353363541668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45976.353363541668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45976.353363541668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45976.353363541668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45976.353363541668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45976.353363541668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45976.353363541668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45976.353363541668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45976.353363541668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45976.353363541668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45976.353363541668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45976.353363541668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45976.353363541668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45976.353363541668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45976.353363541668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45976.353363541668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45976.353363541668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45976.353363541668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45976.353363541668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45976.353363541668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45976.353363541668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45976.353363541668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45976.353363541668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45976.353363541668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45976.353363541668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45976.353363541668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45976.353363541668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45976.353363541668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45976.353363541668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45976.353363541668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45976.353363541668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45976.353363541668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45976.353363541668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45976.353363541668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45976.353363541668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45976.353363541668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45976.353363541668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45976.353363541668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45976.353363541668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45976.353363541668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45976.353363541668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45976.353363541668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45976.353363541668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45976.353363541668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45976.353363541668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45976.353363541668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45976.353363541668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45976.353363541668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45976.353363541668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45976.353363541668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45976.353363541668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45976.353363541668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45976.353363541668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45976.353363541668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45976.353363541668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45976.353363541668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45976.353363541668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45976.353363541668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45976.353363541668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45976.353363541668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45976.353363541668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45976.353363541668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45976.353363541668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45976.353363541668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45976.353363541668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45976.353363541668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45976.353363541668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45976.353363541668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45976.353363541668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45976.353363541668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45976.353363541668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45976.353363541668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45976.353363541668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45976.353363541668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45976.353363541668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45976.353363541668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45976.353363541668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45976.353363541668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45976.353363541668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45976.353363541668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45976.353363541668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45976.353363541668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45976.353363541668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45976.353363541668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45976.353363541668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45976.353363541668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45976.353363541668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45976.353363541668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45976.353363541668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45976.353363541668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45976.353363541668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45976.353363541668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45976.353363541668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45976.353363541668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45976.353363541668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45976.353363541668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45976.353363541668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45976.353363541668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45976.353363541668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45976.353363541668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45976.353363541668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45976.353363541668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45976.353363541668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45976.353363541668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45976.353363541668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45976.353363541668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45976.353363541668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45976.353363541668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45976.353363541668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45976.353363541668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45976.353363541668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45976.353363541668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45976.353363541668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45976.353363541668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45976.353363541668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45976.353363541668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45976.353363541668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45976.353363541668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45976.353363541668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45976.353363541668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45976.353363541668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45976.353363541668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45976.353363541668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45976.353363541668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45976.353363541668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45976.353363541668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45976.353363541668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45976.353363541668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45976.353363541668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45976.353363541668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45976.353363541668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45976.353363541668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45976.353363541668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45976.353363541668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45976.353363541668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45976.353363541668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45976.353363541668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45976.353363541668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45976.353363541668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45976.353363541668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45976.353363541668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45976.353363541668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45976.353363541668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45976.353363541668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45976.353363541668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45976.353363541668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45976.353363541668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45976.353363541668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45976.353363541668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45976.353363541668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45976.353363541668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45976.353363541668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45976.353363541668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45976.353363541668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45976.353363541668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45976.353363541668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45976.353363541668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45976.353363541668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45976.353363541668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45976.353363541668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45976.353363541668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45976.353363541668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45976.353363541668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45976.353363541668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45976.353363541668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45976.353363541668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45976.353363541668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45976.353363541668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45976.353363541668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45976.353363541668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45976.353363541668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45976.353363541668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45976.353363541668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45976.353363541668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45976.353363541668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45976.353363541668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45976.353363541668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45976.353363541668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45976.353363541668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45976.353363541668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45976.353363541668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45976.353363541668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45976.353363541668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45976.353363541668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45976.353363541668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45976.353363541668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45976.353363541668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45976.353363541668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45976.353363541668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45976.353363541668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45976.353363541668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45976.353363541668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45976.353363541668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45976.353363541668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45976.353363541668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45976.353363541668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45976.353363541668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45976.353363541668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45976.353363541668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45976.353363541668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45976.353363541668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45976.353363541668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45976.353363541668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45976.353363541668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45976.353363541668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45976.353363541668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45976.353363541668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45976.353363541668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45976.353363541668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45976.353363541668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45976.353363541668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45976.353363541668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45976.353363541668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45976.353363541668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45976.353363541668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45976.353363541668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45976.353363541668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45976.353363541668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45976.353363541668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45976.353363541668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45976.353363541668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45976.353363541668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45976.353363541668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45976.353363541668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45976.353363541668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45976.353363541668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45976.353363541668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45976.353363541668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45976.353363541668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45976.353363541668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45976.353363541668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45976.353363541668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45976.353363541668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45976.353363541668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45976.353363541668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45976.353363541668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45976.353363541668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45976.353363541668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45976.353363541668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45976.353363541668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45976.353363541668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45976.353363541668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45976.353363541668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45976.353363541668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45976.353363541668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45976.353363541668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45976.353363541668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45976.353363541668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45976.353363541668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45976.353363541668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45976.353363541668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45976.353363541668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45976.353363541668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45976.353363541668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45976.353363541668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45976.353363541668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45976.353363541668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45976.353363541668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45976.353363541668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45976.353363541668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45976.353363541668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45976.353363541668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45976.353363541668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45976.353363541668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45976.353363541668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45976.353363541668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45976.353363541668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45976.353363541668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45976.353363541668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45976.353363541668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45976.353363541668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45976.353363541668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45976.353363541668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45976.353363541668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45976.353363541668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45976.353363541668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45976.353363541668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45976.353363541668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45976.353363541668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45976.353363541668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45976.353363541668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45976.353363541668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45976.353363541668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45976.353363541668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45976.353363541668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45976.353363541668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45976.353363541668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45976.353363541668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45976.353363541668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45976.353363541668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45976.353363541668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45976.353363541668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45976.353363541668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45976.353363541668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45976.353363541668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45976.353363541668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45976.353363541668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45976.353363541668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45976.353363541668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45976.353363541668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45976.353363541668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45976.353363541668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45976.353363541668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45976.353363541668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45976.353363541668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45976.353363541668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45976.353363541668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45976.353363541668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45976.353363541668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45976.353363541668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45976.353363541668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45976.353363541668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45976.353363541668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45976.353363541668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45976.353363541668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45976.353363541668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45976.353363541668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45976.353363541668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45976.353363541668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45976.353363541668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45976.353363541668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45976.353363541668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45976.353363541668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45976.353363541668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45976.353363541668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45976.353363541668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45976.353363541668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45976.353363541668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45976.353363541668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45976.353363541668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45976.353363541668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45976.353363541668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45976.353363541668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45976.353363541668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45976.353363541668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45976.353363541668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45976.353363541668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45976.353363541668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45976.353363541668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45976.353363541668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45976.353363541668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45976.353363541668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45976.353363541668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45976.353363541668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45976.353363541668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45976.353363541668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45976.353363541668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45976.353363541668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45976.353363541668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45976.353363541668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45976.353363541668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45976.353363541668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45976.353363541668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45976.353363541668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45976.353363541668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45976.353363541668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45976.353363541668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45976.353363541668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45976.353363541668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45976.353363541668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45976.353363541668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45976.353363541668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45976.353363541668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45976.353363541668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45976.353363541668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45976.353363541668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45976.353363541668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45976.353363541668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45976.353363541668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45976.353363541668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45976.353363541668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45976.353363541668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45976.353363541668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45976.353363541668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45976.353363541668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45976.353363541668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45976.353363541668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45976.353363541668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45976.353363541668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45976.353363541668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45976.353363541668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45976.353363541668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45976.353363541668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45976.353363541668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45976.353363541668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45976.353363541668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45976.353363541668</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5"/>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272.87264594907174</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36421</v>
      </c>
      <c r="E3" s="95" t="s">
        <v>39021</v>
      </c>
      <c r="F3" s="96">
        <v>45975.803229166668</v>
      </c>
      <c r="G3" s="97">
        <f ca="1">IFERROR(NOW()-F3,"")</f>
        <v>0.55013437500019791</v>
      </c>
      <c r="H3" s="96">
        <v>45975.787465277775</v>
      </c>
      <c r="I3" s="135" t="str">
        <f>IFERROR(VLOOKUP(D3,DB!A:F,6,0),"")</f>
        <v>Generator-SG</v>
      </c>
      <c r="J3" s="135" t="str">
        <f>IFERROR(VLOOKUP(D3,DB!A:G,7,0),"")</f>
        <v>No BB Shifted</v>
      </c>
      <c r="K3" s="98" t="s">
        <v>39108</v>
      </c>
      <c r="L3" s="92" t="str">
        <f>IFERROR(VLOOKUP(D3,DB!A:I,9,0),"")</f>
        <v>Latis</v>
      </c>
    </row>
    <row r="4" spans="1:16" ht="15" customHeight="1">
      <c r="A4" s="135" t="s">
        <v>39109</v>
      </c>
      <c r="B4" s="135" t="str">
        <f>IFERROR(VLOOKUP(D4,DB!A:K,11,0),"")</f>
        <v>R4</v>
      </c>
      <c r="C4" s="94">
        <v>5</v>
      </c>
      <c r="D4" s="92" t="s">
        <v>31855</v>
      </c>
      <c r="E4" s="95" t="s">
        <v>39021</v>
      </c>
      <c r="F4" s="96">
        <v>45975.929351851853</v>
      </c>
      <c r="G4" s="97">
        <f ca="1">IFERROR(NOW()-F4,"")</f>
        <v>0.4240116898145061</v>
      </c>
      <c r="H4" s="96">
        <v>45975.921527777777</v>
      </c>
      <c r="I4" s="135" t="str">
        <f>IFERROR(VLOOKUP(D4,DB!A:F,6,0),"")</f>
        <v>SCECO</v>
      </c>
      <c r="J4" s="135" t="str">
        <f>IFERROR(VLOOKUP(D4,DB!A:G,7,0),"")</f>
        <v>Dead</v>
      </c>
      <c r="K4" s="98" t="s">
        <v>39110</v>
      </c>
      <c r="L4" s="92" t="str">
        <f>IFERROR(VLOOKUP(D4,DB!A:I,9,0),"")</f>
        <v>Latis</v>
      </c>
    </row>
    <row r="5" spans="1:16" ht="15" customHeight="1">
      <c r="A5" s="135" t="s">
        <v>39111</v>
      </c>
      <c r="B5" s="135" t="str">
        <f>IFERROR(VLOOKUP(D5,DB!A:K,11,0),"")</f>
        <v>R4</v>
      </c>
      <c r="C5" s="94">
        <v>1</v>
      </c>
      <c r="D5" s="92" t="s">
        <v>35964</v>
      </c>
      <c r="E5" s="95" t="s">
        <v>39021</v>
      </c>
      <c r="F5" s="96">
        <v>45976.18476851852</v>
      </c>
      <c r="G5" s="97">
        <f ca="1">IFERROR(NOW()-F5,"")</f>
        <v>0.16859502314764541</v>
      </c>
      <c r="H5" s="96">
        <v>45976.176817129628</v>
      </c>
      <c r="I5" s="135" t="str">
        <f>IFERROR(VLOOKUP(D5,DB!A:F,6,0),"")</f>
        <v>SCECO</v>
      </c>
      <c r="J5" s="135" t="str">
        <f>IFERROR(VLOOKUP(D5,DB!A:G,7,0),"")</f>
        <v>Dead</v>
      </c>
      <c r="K5" s="98" t="s">
        <v>39112</v>
      </c>
      <c r="L5" s="92" t="str">
        <f>IFERROR(VLOOKUP(D5,DB!A:I,9,0),"")</f>
        <v>Latis</v>
      </c>
    </row>
    <row r="6" spans="1:16" ht="15" customHeight="1">
      <c r="A6" s="135" t="s">
        <v>39113</v>
      </c>
      <c r="B6" s="135" t="str">
        <f>IFERROR(VLOOKUP(D6,DB!A:K,11,0),"")</f>
        <v>R4</v>
      </c>
      <c r="C6" s="94">
        <v>1</v>
      </c>
      <c r="D6" s="92" t="s">
        <v>33652</v>
      </c>
      <c r="E6" s="95" t="s">
        <v>39021</v>
      </c>
      <c r="F6" s="96"/>
      <c r="G6" s="97">
        <f ca="1">IFERROR(NOW()-F6,"")</f>
        <v>45976.353363541668</v>
      </c>
      <c r="H6" s="96">
        <v>45976.292361111111</v>
      </c>
      <c r="I6" s="135" t="str">
        <f>IFERROR(VLOOKUP(D6,DB!A:F,6,0),"")</f>
        <v>SCECO+STB</v>
      </c>
      <c r="J6" s="135" t="str">
        <f>IFERROR(VLOOKUP(D6,DB!A:G,7,0),"")</f>
        <v>Good</v>
      </c>
      <c r="K6" s="98" t="s">
        <v>39114</v>
      </c>
      <c r="L6" s="92" t="str">
        <f>IFERROR(VLOOKUP(D6,DB!A:I,9,0),"")</f>
        <v>Latis</v>
      </c>
    </row>
    <row r="7" spans="1:16" ht="15" customHeight="1">
      <c r="A7" s="135" t="s">
        <v>39113</v>
      </c>
      <c r="B7" s="135" t="str">
        <f>IFERROR(VLOOKUP(D7,DB!A:K,11,0),"")</f>
        <v>R4</v>
      </c>
      <c r="C7" s="94">
        <v>1</v>
      </c>
      <c r="D7" s="92" t="s">
        <v>36861</v>
      </c>
      <c r="E7" s="95" t="s">
        <v>39021</v>
      </c>
      <c r="F7" s="96"/>
      <c r="G7" s="97">
        <f ca="1">IFERROR(NOW()-F7,"")</f>
        <v>45976.353363541668</v>
      </c>
      <c r="H7" s="96">
        <v>45976.282638888886</v>
      </c>
      <c r="I7" s="135" t="str">
        <f>IFERROR(VLOOKUP(D7,DB!A:F,6,0),"")</f>
        <v>SCECO</v>
      </c>
      <c r="J7" s="135" t="str">
        <f>IFERROR(VLOOKUP(D7,DB!A:G,7,0),"")</f>
        <v>Dead</v>
      </c>
      <c r="K7" s="98" t="s">
        <v>39115</v>
      </c>
      <c r="L7" s="92" t="str">
        <f>IFERROR(VLOOKUP(D7,DB!A:I,9,0),"")</f>
        <v>Latis</v>
      </c>
    </row>
    <row r="8" spans="1:16" ht="15" customHeight="1">
      <c r="A8" s="135" t="s">
        <v>39113</v>
      </c>
      <c r="B8" s="135" t="str">
        <f>IFERROR(VLOOKUP(D8,DB!A:K,11,0),"")</f>
        <v>R4</v>
      </c>
      <c r="C8" s="94">
        <v>1</v>
      </c>
      <c r="D8" s="92" t="s">
        <v>7363</v>
      </c>
      <c r="E8" s="95" t="s">
        <v>39021</v>
      </c>
      <c r="F8" s="96"/>
      <c r="G8" s="97">
        <f ca="1">IFERROR(NOW()-F8,"")</f>
        <v>45976.353363541668</v>
      </c>
      <c r="H8" s="96">
        <v>45976.281944444447</v>
      </c>
      <c r="I8" s="135" t="str">
        <f>IFERROR(VLOOKUP(D8,DB!A:F,6,0),"")</f>
        <v>SCECO</v>
      </c>
      <c r="J8" s="135" t="str">
        <f>IFERROR(VLOOKUP(D8,DB!A:G,7,0),"")</f>
        <v>Vandalized</v>
      </c>
      <c r="K8" s="98" t="s">
        <v>39115</v>
      </c>
      <c r="L8" s="92" t="str">
        <f>IFERROR(VLOOKUP(D8,DB!A:I,9,0),"")</f>
        <v>Zain</v>
      </c>
    </row>
    <row r="9" spans="1:16" ht="15" customHeight="1">
      <c r="A9" s="135" t="s">
        <v>39116</v>
      </c>
      <c r="B9" s="135" t="str">
        <f>IFERROR(VLOOKUP(D9,DB!A:K,11,0),"")</f>
        <v>R4</v>
      </c>
      <c r="C9" s="94">
        <v>1</v>
      </c>
      <c r="D9" s="92" t="s">
        <v>32088</v>
      </c>
      <c r="E9" s="95" t="s">
        <v>39021</v>
      </c>
      <c r="F9" s="96">
        <v>45976.283148148148</v>
      </c>
      <c r="G9" s="97">
        <f ca="1">IFERROR(NOW()-F9,"")</f>
        <v>7.0215393519902136E-2</v>
      </c>
      <c r="H9" s="96">
        <v>45976.277083333334</v>
      </c>
      <c r="I9" s="135" t="str">
        <f>IFERROR(VLOOKUP(D9,DB!A:F,6,0),"")</f>
        <v>SCECO</v>
      </c>
      <c r="J9" s="135" t="str">
        <f>IFERROR(VLOOKUP(D9,DB!A:G,7,0),"")</f>
        <v>Dead</v>
      </c>
      <c r="K9" s="98" t="s">
        <v>39117</v>
      </c>
      <c r="L9" s="92" t="str">
        <f>IFERROR(VLOOKUP(D9,DB!A:I,9,0),"")</f>
        <v>Latis</v>
      </c>
    </row>
    <row r="10" spans="1:16" ht="15" customHeight="1">
      <c r="A10" s="135"/>
      <c r="B10" s="135" t="str">
        <f>IFERROR(VLOOKUP(D10,DB!A:K,11,0),"")</f>
        <v/>
      </c>
      <c r="C10" s="94"/>
      <c r="D10" s="92"/>
      <c r="E10" s="95"/>
      <c r="F10" s="96"/>
      <c r="G10" s="97">
        <f ca="1">IFERROR(NOW()-F10,"")</f>
        <v>45976.353363541668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45976.353363541668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45976.353363541668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45976.353363541668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45976.353363541668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45976.353363541668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45976.353363541668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45976.353363541668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45976.353363541668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45976.353363541668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45976.353363541668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45976.353363541668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45976.353363541668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45976.353363541668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45976.353363541668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45976.353363541668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45976.353363541668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45976.353363541668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45976.353363541668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45976.353363541668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45976.353363541668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45976.353363541668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45976.353363541668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45976.353363541668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45976.353363541668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45976.353363541668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45976.353363541668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45976.353363541668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45976.353363541668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45976.353363541668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45976.353363541668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45976.353363541668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45976.353363541668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45976.353363541668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45976.353363541668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45976.353363541668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45976.353363541668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45976.353363541668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45976.353363541668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45976.353363541668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45976.353363541668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45976.353363541668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45976.353363541668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45976.353363541668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45976.353363541668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45976.353363541668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45976.353363541668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45976.353363541668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45976.353363541668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45976.353363541668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45976.353363541668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45976.353363541668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45976.353363541668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45976.353363541668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45976.353363541668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45976.353363541668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45976.353363541668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45976.353363541668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45976.353363541668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45976.353363541668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45976.353363541668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45976.353363541668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45976.353363541668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45976.353363541668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45976.353363541668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45976.353363541668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45976.353363541668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45976.353363541668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45976.353363541668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45976.353363541668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45976.353363541668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45976.353363541668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45976.353363541668</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45976.353363541668</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45976.353363541668</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45976.353363541668</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45976.353363541668</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45976.353363541668</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45976.353363541668</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45976.353363541668</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45976.353363541668</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45976.353363541668</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45976.353363541668</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45976.353363541668</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45976.353363541668</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45976.353363541668</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45976.353363541668</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45976.353363541668</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45976.353363541668</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45976.353363541668</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45976.353363541668</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ca="1">IFERROR(NOW()-F101,"")</f>
        <v>45976.353363541668</v>
      </c>
      <c r="H101" s="96"/>
      <c r="I101" s="135" t="str">
        <f>IFERROR(VLOOKUP(D101,DB!A:F,6,0),"")</f>
        <v/>
      </c>
      <c r="J101" s="135" t="str">
        <f>IFERROR(VLOOKUP(D101,DB!A:G,7,0),"")</f>
        <v/>
      </c>
      <c r="K101" s="98"/>
      <c r="L101" s="92" t="str">
        <f>IFERROR(VLOOKUP(D101,DB!A:I,9,0),"")</f>
        <v/>
      </c>
    </row>
    <row r="102" spans="1:12" ht="15" customHeight="1">
      <c r="A102" s="135"/>
      <c r="B102" s="135" t="str">
        <f>IFERROR(VLOOKUP(D102,DB!A:K,11,0),"")</f>
        <v/>
      </c>
      <c r="C102" s="94"/>
      <c r="D102" s="92"/>
      <c r="E102" s="95"/>
      <c r="F102" s="96"/>
      <c r="G102" s="97">
        <f ca="1">IFERROR(NOW()-F102,"")</f>
        <v>45976.353363541668</v>
      </c>
      <c r="H102" s="96"/>
      <c r="I102" s="135" t="str">
        <f>IFERROR(VLOOKUP(D102,DB!A:F,6,0),"")</f>
        <v/>
      </c>
      <c r="J102" s="135" t="str">
        <f>IFERROR(VLOOKUP(D102,DB!A:G,7,0),"")</f>
        <v/>
      </c>
      <c r="K102" s="98"/>
      <c r="L102" s="92" t="str">
        <f>IFERROR(VLOOKUP(D102,DB!A:I,9,0),"")</f>
        <v/>
      </c>
    </row>
    <row r="103" spans="1:12" ht="15" customHeight="1">
      <c r="A103" s="135"/>
      <c r="B103" s="135" t="str">
        <f>IFERROR(VLOOKUP(D103,DB!A:K,11,0),"")</f>
        <v/>
      </c>
      <c r="C103" s="94"/>
      <c r="D103" s="92"/>
      <c r="E103" s="95"/>
      <c r="F103" s="96"/>
      <c r="G103" s="97">
        <f ca="1">IFERROR(NOW()-F103,"")</f>
        <v>45976.353363541668</v>
      </c>
      <c r="H103" s="96"/>
      <c r="I103" s="135" t="str">
        <f>IFERROR(VLOOKUP(D103,DB!A:F,6,0),"")</f>
        <v/>
      </c>
      <c r="J103" s="135" t="str">
        <f>IFERROR(VLOOKUP(D103,DB!A:G,7,0),"")</f>
        <v/>
      </c>
      <c r="K103" s="98"/>
      <c r="L103" s="92" t="str">
        <f>IFERROR(VLOOKUP(D103,DB!A:I,9,0),"")</f>
        <v/>
      </c>
    </row>
    <row r="104" spans="1:12" ht="15" customHeight="1">
      <c r="A104" s="135"/>
      <c r="B104" s="135" t="str">
        <f>IFERROR(VLOOKUP(D104,DB!A:K,11,0),"")</f>
        <v/>
      </c>
      <c r="C104" s="94"/>
      <c r="D104" s="92"/>
      <c r="E104" s="95"/>
      <c r="F104" s="96"/>
      <c r="G104" s="97">
        <f ca="1">IFERROR(NOW()-F104,"")</f>
        <v>45976.353363541668</v>
      </c>
      <c r="H104" s="96"/>
      <c r="I104" s="135" t="str">
        <f>IFERROR(VLOOKUP(D104,DB!A:F,6,0),"")</f>
        <v/>
      </c>
      <c r="J104" s="135" t="str">
        <f>IFERROR(VLOOKUP(D104,DB!A:G,7,0),"")</f>
        <v/>
      </c>
      <c r="K104" s="98"/>
      <c r="L104" s="92" t="str">
        <f>IFERROR(VLOOKUP(D104,DB!A:I,9,0),"")</f>
        <v/>
      </c>
    </row>
    <row r="105" spans="1:12" ht="15" customHeight="1">
      <c r="A105" s="135"/>
      <c r="B105" s="135" t="str">
        <f>IFERROR(VLOOKUP(D105,DB!A:K,11,0),"")</f>
        <v/>
      </c>
      <c r="C105" s="94"/>
      <c r="D105" s="92"/>
      <c r="E105" s="95"/>
      <c r="F105" s="96"/>
      <c r="G105" s="97">
        <f ca="1">IFERROR(NOW()-F105,"")</f>
        <v>45976.353363541668</v>
      </c>
      <c r="H105" s="96"/>
      <c r="I105" s="135" t="str">
        <f>IFERROR(VLOOKUP(D105,DB!A:F,6,0),"")</f>
        <v/>
      </c>
      <c r="J105" s="135" t="str">
        <f>IFERROR(VLOOKUP(D105,DB!A:G,7,0),"")</f>
        <v/>
      </c>
      <c r="K105" s="98"/>
      <c r="L105" s="92" t="str">
        <f>IFERROR(VLOOKUP(D105,DB!A:I,9,0),"")</f>
        <v/>
      </c>
    </row>
  </sheetData>
  <dataValidations count="2">
    <dataValidation allowBlank="1" showInputMessage="1" showErrorMessage="1" sqref="E1" xr:uid="{A4F81451-56CC-4543-9497-104C4E44EE4B}"/>
    <dataValidation type="list" allowBlank="1" showInputMessage="1" showErrorMessage="1" sqref="E2:E10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84.521303356479621</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39100</v>
      </c>
      <c r="F3" s="38">
        <v>45926.188877314817</v>
      </c>
      <c r="G3" s="116">
        <f t="shared" ref="G3" ca="1" si="0">IFERROR(NOW()-F3,"")</f>
        <v>50.164486226851295</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39100</v>
      </c>
      <c r="F4" s="125">
        <v>45948.661111111112</v>
      </c>
      <c r="G4" s="126">
        <f t="shared" ref="G4" ca="1" si="1">IFERROR(NOW()-F4,"")</f>
        <v>27.692252430555527</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t="s">
        <v>39126</v>
      </c>
      <c r="B6" s="124" t="str">
        <f>IFERROR(VLOOKUP(D6,DB!A:K,11,0),"")</f>
        <v>R5</v>
      </c>
      <c r="C6" s="124">
        <v>1</v>
      </c>
      <c r="D6" s="124" t="s">
        <v>33332</v>
      </c>
      <c r="E6" s="124" t="s">
        <v>39021</v>
      </c>
      <c r="F6" s="157">
        <v>45976.195474537039</v>
      </c>
      <c r="G6" s="126">
        <f t="shared" ref="G6:G53" ca="1" si="2">IFERROR(NOW()-F6,"")</f>
        <v>0.15788900462939637</v>
      </c>
      <c r="H6" s="125">
        <v>45976.02925925926</v>
      </c>
      <c r="I6" s="124" t="str">
        <f>IFERROR(VLOOKUP(D6,DB!A:F,6,0),"")</f>
        <v>SCECO</v>
      </c>
      <c r="J6" s="124" t="str">
        <f>IFERROR(VLOOKUP(D6,DB!A:G,7,0),"")</f>
        <v>Dead</v>
      </c>
      <c r="K6" s="124" t="s">
        <v>39127</v>
      </c>
      <c r="L6" s="124" t="str">
        <f>IFERROR(VLOOKUP(D6,DB!A:I,9,0),"")</f>
        <v>Latis</v>
      </c>
    </row>
    <row r="7" spans="1:13">
      <c r="A7" s="124"/>
      <c r="B7" s="124" t="str">
        <f>IFERROR(VLOOKUP(D7,DB!A:K,11,0),"")</f>
        <v/>
      </c>
      <c r="C7" s="124"/>
      <c r="D7" s="124"/>
      <c r="E7" s="124"/>
      <c r="F7" s="124"/>
      <c r="G7" s="126">
        <f t="shared" ca="1" si="2"/>
        <v>45976.353363541668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45976.353363541668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45976.353363541668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45976.353363541668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45976.353363541668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45976.353363541668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45976.353363541668</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45976.353363541668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45976.353363541668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45976.353363541668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45976.353363541668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45976.353363541668</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45976.353363541668</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45976.353363541668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45976.353363541668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45976.353363541668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45976.353363541668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45976.353363541668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45976.353363541668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45976.353363541668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45976.353363541668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45976.353363541668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45976.353363541668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45976.353363541668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45976.353363541668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45976.353363541668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45976.353363541668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45976.353363541668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45976.353363541668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45976.353363541668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45976.353363541668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45976.353363541668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45976.353363541668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45976.353363541668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45976.353363541668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45976.353363541668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45976.353363541668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45976.353363541668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45976.353363541668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45976.353363541668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45976.353363541668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45976.353363541668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45976.353363541668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45976.353363541668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45976.353363541668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45976.353363541668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45976.353363541668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45976.353363541668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45976.353363541668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45976.353363541668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45976.353363541668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45976.353363541668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45976.353363541668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45976.353363541668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45976.353363541668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45976.353363541668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45976.353363541668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45976.353363541668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45976.353363541668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45976.353363541668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45976.353363541668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45976.353363541668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45976.353363541668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45976.353363541668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45976.353363541668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45976.353363541668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45976.353363541668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45976.353363541668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45976.353363541668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45976.353363541668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45976.353363541668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45976.353363541668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45976.353363541668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45976.353363541668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45976.353363541668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45976.353363541668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45976.353363541668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45976.353363541668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45976.353363541668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45976.353363541668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45976.353363541668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45976.353363541668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45976.353363541668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45976.353363541668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45976.353363541668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45976.353363541668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45976.353363541668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45976.353363541668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45976.353363541668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45976.353363541668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45976.353363541668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45976.353363541668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45976.353363541668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45976.353363541668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45976.353363541668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45976.353363541668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45976.353363541668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45976.353363541668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45976.353363541668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45976.353363541668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45976.353363541668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45976.353363541668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45976.353363541668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45976.353363541668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45976.353363541668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45976.353363541668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45976.353363541668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45976.353363541668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45976.353363541668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45976.353363541668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45976.353363541668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45976.353363541668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45976.353363541668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45976.353363541668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45976.353363541668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45976.353363541668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45976.353363541668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45976.353363541668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45976.353363541668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45976.353363541668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45976.353363541668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45976.353363541668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45976.353363541668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45976.353363541668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45976.353363541668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45976.353363541668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45976.353363541668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45976.353363541668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45976.353363541668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45976.353363541668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45976.353363541668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45976.353363541668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45976.353363541668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45976.353363541668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45976.353363541668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45976.353363541668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45976.353363541668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45976.353363541668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45976.353363541668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45976.353363541668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45976.353363541668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45976.353363541668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45976.353363541668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45976.353363541668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45976.353363541668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45976.353363541668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45976.353363541668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45976.353363541668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45976.353363541668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45976.353363541668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45976.353363541668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45976.353363541668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45976.353363541668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45976.353363541668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45976.353363541668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45976.353363541668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45976.353363541668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45976.353363541668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45976.353363541668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45976.353363541668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45976.353363541668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45976.353363541668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45976.353363541668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45976.353363541668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45976.353363541668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45976.353363541668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45976.353363541668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45976.353363541668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45976.353363541668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45976.353363541668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45976.353363541668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45976.353363541668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45976.353363541668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45976.353363541668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45976.353363541668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45976.353363541668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45976.353363541668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45976.353363541668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45976.353363541668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45976.353363541668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45976.353363541668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45976.353363541668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45976.353363541668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45976.353363541668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45976.353363541668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45976.353363541668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45976.353363541668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45976.353363541668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45976.353363541668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45976.353363541668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45976.353363541668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45976.353363541668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45976.353363541668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45976.353363541668</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2"/>
  <sheetViews>
    <sheetView tabSelected="1" workbookViewId="0">
      <selection activeCell="K5" sqref="K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39128</v>
      </c>
      <c r="B2" s="141" t="str">
        <f>IFERROR(VLOOKUP(D2,DB!A:K,11,0),"")</f>
        <v>R6</v>
      </c>
      <c r="C2" s="142">
        <v>1</v>
      </c>
      <c r="D2" s="141" t="s">
        <v>34170</v>
      </c>
      <c r="E2" s="124" t="s">
        <v>39021</v>
      </c>
      <c r="F2" s="143">
        <v>45976.337025462963</v>
      </c>
      <c r="G2" s="105">
        <f t="shared" ref="G2:G24" ca="1" si="0">IFERROR(NOW()-F2,"-")</f>
        <v>1.6338078705302905E-2</v>
      </c>
      <c r="H2" s="143">
        <v>45976.331099537034</v>
      </c>
      <c r="I2" s="141" t="str">
        <f>IFERROR(VLOOKUP(D2,DB!A:F,6,0),"")</f>
        <v>SCECO</v>
      </c>
      <c r="J2" s="141" t="str">
        <f>IFERROR(VLOOKUP(D2,DB!A:G,7,0),"")</f>
        <v>Dead</v>
      </c>
      <c r="K2" s="144"/>
      <c r="L2" s="145" t="str">
        <f>IFERROR(VLOOKUP(D2,DB!A:I,9,0),"")</f>
        <v>Latis</v>
      </c>
    </row>
    <row r="3" spans="1:16382" ht="31.5" customHeight="1">
      <c r="A3" s="140" t="s">
        <v>39129</v>
      </c>
      <c r="B3" s="141" t="str">
        <f>IFERROR(VLOOKUP(D3,DB!A:K,11,0),"")</f>
        <v>R6</v>
      </c>
      <c r="C3" s="142">
        <v>1</v>
      </c>
      <c r="D3" s="141" t="s">
        <v>29382</v>
      </c>
      <c r="E3" s="124" t="s">
        <v>39021</v>
      </c>
      <c r="F3" s="143">
        <v>45976.340844907405</v>
      </c>
      <c r="G3" s="105">
        <f t="shared" ca="1" si="0"/>
        <v>1.2518634262960404E-2</v>
      </c>
      <c r="H3" s="143">
        <v>45976.320451388892</v>
      </c>
      <c r="I3" s="141" t="str">
        <f>IFERROR(VLOOKUP(D3,DB!A:F,6,0),"")</f>
        <v>SCECO</v>
      </c>
      <c r="J3" s="141" t="str">
        <f>IFERROR(VLOOKUP(D3,DB!A:G,7,0),"")</f>
        <v>Dead</v>
      </c>
      <c r="K3" s="144" t="s">
        <v>39130</v>
      </c>
      <c r="L3" s="145" t="str">
        <f>IFERROR(VLOOKUP(D3,DB!A:I,9,0),"")</f>
        <v>Latis</v>
      </c>
    </row>
    <row r="4" spans="1:16382" ht="31.5" customHeight="1">
      <c r="A4" s="140" t="s">
        <v>39131</v>
      </c>
      <c r="B4" s="141" t="str">
        <f>IFERROR(VLOOKUP(D4,DB!A:K,11,0),"")</f>
        <v>R6</v>
      </c>
      <c r="C4" s="142">
        <v>1</v>
      </c>
      <c r="D4" s="141" t="s">
        <v>34252</v>
      </c>
      <c r="E4" s="124" t="s">
        <v>39021</v>
      </c>
      <c r="F4" s="143">
        <v>45976.346747685187</v>
      </c>
      <c r="G4" s="105">
        <f t="shared" ca="1" si="0"/>
        <v>6.6158564804936759E-3</v>
      </c>
      <c r="H4" s="143">
        <v>45976.34103009259</v>
      </c>
      <c r="I4" s="141" t="str">
        <f>IFERROR(VLOOKUP(D4,DB!A:F,6,0),"")</f>
        <v>SCECO</v>
      </c>
      <c r="J4" s="141" t="str">
        <f>IFERROR(VLOOKUP(D4,DB!A:G,7,0),"")</f>
        <v>Vandalized</v>
      </c>
      <c r="K4" s="144" t="s">
        <v>39132</v>
      </c>
      <c r="L4" s="145" t="str">
        <f>IFERROR(VLOOKUP(D4,DB!A:I,9,0),"")</f>
        <v>Latis</v>
      </c>
    </row>
    <row r="5" spans="1:16382" ht="31.5" customHeight="1">
      <c r="A5" s="140"/>
      <c r="B5" s="141" t="str">
        <f>IFERROR(VLOOKUP(D5,DB!A:K,11,0),"")</f>
        <v/>
      </c>
      <c r="C5" s="142"/>
      <c r="D5" s="141"/>
      <c r="E5" s="124"/>
      <c r="F5" s="143"/>
      <c r="G5" s="105">
        <f t="shared" ca="1" si="0"/>
        <v>45976.353363541668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45976.353363541668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45976.353363541668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45976.353363541668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45976.353363541668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45976.353363541668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45976.353363541668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45976.353363541668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45976.353363541668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45976.353363541668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45976.353363541668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45976.353363541668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45976.353363541668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45976.353363541668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45976.353363541668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45976.353363541668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45976.353363541668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45976.353363541668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45976.353363541668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45976.353363541668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ref="G25:G88" ca="1" si="1">IFERROR(NOW()-F25,"-")</f>
        <v>45976.353363541668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45976.353363541668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45976.353363541668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45976.353363541668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45976.353363541668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45976.353363541668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45976.353363541668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45976.353363541668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45976.353363541668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45976.353363541668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45976.353363541668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45976.353363541668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45976.353363541668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45976.353363541668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45976.353363541668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45976.353363541668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45976.353363541668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45976.353363541668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45976.353363541668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45976.353363541668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45976.353363541668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45976.353363541668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45976.353363541668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45976.353363541668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45976.353363541668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45976.353363541668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45976.353363541668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45976.353363541668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45976.353363541668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45976.353363541668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45976.353363541668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45976.353363541668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45976.353363541668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45976.353363541668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45976.353363541668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45976.353363541668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45976.353363541668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45976.353363541668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45976.353363541668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45976.353363541668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45976.353363541668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45976.353363541668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45976.353363541668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45976.353363541668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45976.353363541668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45976.353363541668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45976.353363541668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45976.353363541668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45976.353363541668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45976.353363541668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45976.353363541668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45976.353363541668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45976.353363541668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45976.353363541668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45976.353363541668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45976.353363541668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45976.353363541668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45976.353363541668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45976.353363541668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45976.353363541668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45976.353363541668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45976.353363541668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45976.353363541668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45976.353363541668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ref="G89:G122" ca="1" si="2">IFERROR(NOW()-F89,"-")</f>
        <v>45976.353363541668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45976.353363541668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45976.353363541668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45976.353363541668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45976.353363541668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45976.353363541668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45976.353363541668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45976.353363541668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45976.353363541668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45976.353363541668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45976.353363541668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45976.353363541668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45976.353363541668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45976.353363541668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45976.353363541668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45976.353363541668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45976.353363541668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45976.353363541668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45976.353363541668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45976.353363541668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45976.353363541668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45976.353363541668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45976.353363541668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45976.353363541668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45976.353363541668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45976.353363541668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45976.353363541668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45976.353363541668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45976.353363541668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45976.353363541668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45976.353363541668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45976.353363541668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45976.353363541668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45976.353363541668</v>
      </c>
      <c r="H122" s="143"/>
      <c r="I122" s="141" t="str">
        <f>IFERROR(VLOOKUP(D122,DB!A:F,6,0),"")</f>
        <v/>
      </c>
      <c r="J122" s="141" t="str">
        <f>IFERROR(VLOOKUP(D122,DB!A:G,7,0),"")</f>
        <v/>
      </c>
      <c r="K122" s="144"/>
      <c r="L122" s="145" t="str">
        <f>IFERROR(VLOOKUP(D122,DB!A:I,9,0),"")</f>
        <v/>
      </c>
    </row>
  </sheetData>
  <dataValidations count="2">
    <dataValidation allowBlank="1" showInputMessage="1" showErrorMessage="1" sqref="E1" xr:uid="{9E1BC488-8814-4F8A-8DBE-742B3278AB71}"/>
    <dataValidation type="list" allowBlank="1" showInputMessage="1" showErrorMessage="1" sqref="E2:E12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2025-11-15T05:29:16Z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