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7967" documentId="13_ncr:1_{F6CB121F-512D-4AA6-A0C1-0FB36C537598}" xr6:coauthVersionLast="47" xr6:coauthVersionMax="47" xr10:uidLastSave="{34BF9C77-BFA8-414B-A4EA-F4066A06670E}"/>
  <bookViews>
    <workbookView xWindow="-109" yWindow="-109" windowWidth="26301" windowHeight="14169"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9" i="5" l="1"/>
  <c r="G10" i="5"/>
  <c r="L12" i="6"/>
  <c r="L13" i="6"/>
  <c r="L14" i="6"/>
  <c r="L15" i="6"/>
  <c r="L16" i="6"/>
  <c r="L17" i="6"/>
  <c r="L18" i="6"/>
  <c r="L19" i="6"/>
  <c r="L20" i="6"/>
  <c r="L21" i="6"/>
  <c r="L22" i="6"/>
  <c r="L23" i="6"/>
  <c r="L24" i="6"/>
  <c r="L25" i="6"/>
  <c r="L26" i="6"/>
  <c r="L27" i="6"/>
  <c r="L28" i="6"/>
  <c r="L29" i="6"/>
  <c r="L30" i="6"/>
  <c r="L31" i="6"/>
  <c r="L32" i="6"/>
  <c r="L33" i="6"/>
  <c r="L34" i="6"/>
  <c r="L35" i="6"/>
  <c r="L36" i="6"/>
  <c r="L37" i="6"/>
  <c r="J12" i="6"/>
  <c r="J13" i="6"/>
  <c r="J14" i="6"/>
  <c r="J15" i="6"/>
  <c r="J16" i="6"/>
  <c r="J17" i="6"/>
  <c r="J18" i="6"/>
  <c r="J19" i="6"/>
  <c r="J20" i="6"/>
  <c r="J21" i="6"/>
  <c r="J22" i="6"/>
  <c r="J23" i="6"/>
  <c r="J24" i="6"/>
  <c r="J25" i="6"/>
  <c r="J26" i="6"/>
  <c r="J27" i="6"/>
  <c r="J28" i="6"/>
  <c r="J29" i="6"/>
  <c r="J30" i="6"/>
  <c r="J31" i="6"/>
  <c r="J32" i="6"/>
  <c r="J33" i="6"/>
  <c r="J34" i="6"/>
  <c r="J35" i="6"/>
  <c r="J36" i="6"/>
  <c r="J37" i="6"/>
  <c r="I12" i="6"/>
  <c r="I13" i="6"/>
  <c r="I14" i="6"/>
  <c r="I15" i="6"/>
  <c r="I16" i="6"/>
  <c r="I17" i="6"/>
  <c r="I18" i="6"/>
  <c r="I19" i="6"/>
  <c r="I20" i="6"/>
  <c r="I21" i="6"/>
  <c r="I22" i="6"/>
  <c r="I23" i="6"/>
  <c r="I24" i="6"/>
  <c r="I25" i="6"/>
  <c r="I26" i="6"/>
  <c r="I27" i="6"/>
  <c r="I28" i="6"/>
  <c r="I29" i="6"/>
  <c r="I30" i="6"/>
  <c r="I31" i="6"/>
  <c r="I32" i="6"/>
  <c r="I33" i="6"/>
  <c r="I34" i="6"/>
  <c r="I35" i="6"/>
  <c r="I36" i="6"/>
  <c r="I37" i="6"/>
  <c r="G12" i="6"/>
  <c r="G13" i="6"/>
  <c r="G14" i="6"/>
  <c r="G15" i="6"/>
  <c r="G16" i="6"/>
  <c r="G17" i="6"/>
  <c r="G18" i="6"/>
  <c r="G19" i="6"/>
  <c r="G20" i="6"/>
  <c r="G21" i="6"/>
  <c r="G22" i="6"/>
  <c r="G23" i="6"/>
  <c r="G24" i="6"/>
  <c r="G25" i="6"/>
  <c r="G26" i="6"/>
  <c r="G27" i="6"/>
  <c r="G28" i="6"/>
  <c r="G29" i="6"/>
  <c r="G30" i="6"/>
  <c r="G31" i="6"/>
  <c r="G32" i="6"/>
  <c r="G33" i="6"/>
  <c r="G34" i="6"/>
  <c r="G35" i="6"/>
  <c r="G36" i="6"/>
  <c r="G37" i="6"/>
  <c r="B12" i="6"/>
  <c r="B13" i="6"/>
  <c r="B14" i="6"/>
  <c r="B15" i="6"/>
  <c r="B16" i="6"/>
  <c r="B17" i="6"/>
  <c r="B18" i="6"/>
  <c r="B19" i="6"/>
  <c r="B20" i="6"/>
  <c r="B21" i="6"/>
  <c r="B22" i="6"/>
  <c r="B23" i="6"/>
  <c r="B24" i="6"/>
  <c r="B25" i="6"/>
  <c r="B26" i="6"/>
  <c r="B27" i="6"/>
  <c r="B28" i="6"/>
  <c r="B29" i="6"/>
  <c r="B30" i="6"/>
  <c r="B31" i="6"/>
  <c r="B32" i="6"/>
  <c r="B33" i="6"/>
  <c r="B34" i="6"/>
  <c r="B35" i="6"/>
  <c r="B36" i="6"/>
  <c r="B3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G2" i="6"/>
  <c r="G3" i="6"/>
  <c r="G4" i="6"/>
  <c r="G5" i="6"/>
  <c r="G6" i="6"/>
  <c r="G7" i="6"/>
  <c r="G8" i="6"/>
  <c r="G9" i="6"/>
  <c r="G10" i="6"/>
  <c r="G11"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L114"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J114"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I114"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G114"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113" i="1"/>
  <c r="B114" i="1"/>
  <c r="B5" i="5"/>
  <c r="B6" i="5"/>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4" i="2"/>
  <c r="G4" i="2"/>
  <c r="I4" i="2"/>
  <c r="J4" i="2"/>
  <c r="L4" i="2"/>
  <c r="I11" i="6"/>
  <c r="I10" i="6"/>
  <c r="I9" i="6"/>
  <c r="I8" i="6"/>
  <c r="I7" i="6"/>
  <c r="I6" i="6"/>
  <c r="I5" i="6"/>
  <c r="I4" i="6"/>
  <c r="I3" i="6"/>
  <c r="I2" i="6"/>
  <c r="I3" i="5"/>
  <c r="B2" i="6"/>
  <c r="J2" i="6"/>
  <c r="L2" i="6"/>
  <c r="B3" i="6"/>
  <c r="J3" i="6"/>
  <c r="L3" i="6"/>
  <c r="B4" i="6"/>
  <c r="J4" i="6"/>
  <c r="L4" i="6"/>
  <c r="B5" i="6"/>
  <c r="J5" i="6"/>
  <c r="L5" i="6"/>
  <c r="B6" i="6"/>
  <c r="J6" i="6"/>
  <c r="L6" i="6"/>
  <c r="B7" i="6"/>
  <c r="J7" i="6"/>
  <c r="L7" i="6"/>
  <c r="B8" i="6"/>
  <c r="J8" i="6"/>
  <c r="L8" i="6"/>
  <c r="B9" i="6"/>
  <c r="J9" i="6"/>
  <c r="L9" i="6"/>
  <c r="B10" i="6"/>
  <c r="J10" i="6"/>
  <c r="L10" i="6"/>
  <c r="B11" i="6"/>
  <c r="J11" i="6"/>
  <c r="L11" i="6"/>
  <c r="G5" i="5"/>
  <c r="I5" i="5"/>
  <c r="J5" i="5"/>
  <c r="L5" i="5"/>
  <c r="G6" i="5"/>
  <c r="I6" i="5"/>
  <c r="J6" i="5"/>
  <c r="L6" i="5"/>
  <c r="B7" i="5"/>
  <c r="G7" i="5"/>
  <c r="I7" i="5"/>
  <c r="J7" i="5"/>
  <c r="L7" i="5"/>
  <c r="B8" i="5"/>
  <c r="G8" i="5"/>
  <c r="I8" i="5"/>
  <c r="J8" i="5"/>
  <c r="L8" i="5"/>
  <c r="B9" i="5"/>
  <c r="I9" i="5"/>
  <c r="J9" i="5"/>
  <c r="L9" i="5"/>
  <c r="B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alcChain>
</file>

<file path=xl/sharedStrings.xml><?xml version="1.0" encoding="utf-8"?>
<sst xmlns="http://schemas.openxmlformats.org/spreadsheetml/2006/main" count="180328" uniqueCount="39136">
  <si>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</si>
  <si>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</si>
  <si>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</si>
  <si>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</si>
  <si>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</si>
  <si>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</si>
  <si>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</si>
  <si>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</si>
  <si>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</si>
  <si>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</si>
  <si>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</si>
  <si>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</si>
  <si>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</si>
  <si>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</si>
  <si>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</si>
  <si>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</si>
  <si>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</si>
  <si>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</si>
  <si>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</si>
  <si>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</si>
  <si>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</si>
  <si>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</si>
  <si>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</si>
  <si>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</si>
  <si>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</si>
  <si>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</si>
  <si>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</si>
  <si>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</si>
  <si>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</si>
  <si>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</si>
  <si>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</si>
  <si>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</si>
  <si>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</si>
  <si>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</si>
  <si>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</si>
  <si>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</si>
  <si>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</si>
  <si>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</si>
  <si>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</si>
  <si>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</si>
  <si>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</si>
  <si>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</si>
  <si>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</si>
  <si>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</si>
  <si>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</si>
  <si>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</si>
  <si>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</si>
  <si>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</si>
  <si>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</si>
  <si>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</si>
  <si>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</si>
  <si>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</si>
  <si>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</si>
  <si>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</si>
  <si>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</si>
  <si>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</si>
  <si>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</si>
  <si>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</si>
  <si>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</si>
  <si>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</si>
  <si>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</si>
  <si>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</si>
  <si>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</si>
  <si>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</si>
  <si>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</si>
  <si>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</si>
  <si>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</si>
  <si>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</si>
  <si>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</si>
  <si>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</si>
  <si>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</si>
  <si>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</si>
  <si>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</si>
  <si>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</si>
  <si>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</si>
  <si>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</si>
  <si>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</si>
  <si>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</si>
  <si>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</si>
  <si>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</si>
  <si>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</si>
  <si>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</si>
  <si>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</si>
  <si>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</si>
  <si>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</si>
  <si>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</si>
  <si>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</si>
  <si>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</si>
  <si>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</si>
  <si>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</si>
  <si>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</si>
  <si>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</si>
  <si>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</si>
  <si>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</si>
  <si>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</si>
  <si>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</si>
  <si>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</si>
  <si>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</si>
  <si>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</si>
  <si>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</si>
  <si>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</si>
  <si>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</si>
  <si>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</si>
  <si>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</si>
  <si>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</si>
  <si>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</si>
  <si>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</si>
  <si>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</si>
  <si>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</si>
  <si>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</si>
  <si>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</si>
  <si>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</si>
  <si>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</si>
  <si>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</si>
  <si>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</si>
  <si>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</si>
  <si>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</si>
  <si>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</si>
  <si>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</si>
  <si>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</si>
  <si>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</si>
  <si>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</si>
  <si>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</si>
  <si>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</si>
  <si>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</si>
  <si>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</si>
  <si>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</si>
  <si>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</si>
  <si>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</si>
  <si>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</si>
  <si>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</si>
  <si>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</si>
  <si>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</si>
  <si>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</si>
  <si>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</si>
  <si>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</si>
  <si>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</si>
  <si>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</si>
  <si>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</si>
  <si>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</si>
  <si>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</si>
  <si>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</si>
  <si>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</si>
  <si>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</si>
  <si>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</si>
  <si>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</si>
  <si>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</si>
  <si>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</si>
  <si>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</si>
  <si>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</si>
  <si>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</si>
  <si>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</si>
  <si>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</si>
  <si>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</si>
  <si>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</si>
  <si>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</si>
  <si>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</si>
  <si>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</si>
  <si>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</si>
  <si>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</si>
  <si>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</si>
  <si>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</si>
  <si>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</si>
  <si>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</si>
  <si>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</si>
  <si>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</si>
  <si>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</si>
  <si>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</si>
  <si>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</si>
  <si>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</si>
  <si>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</si>
  <si>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</si>
  <si>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</si>
  <si>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</si>
  <si>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</si>
  <si>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</si>
  <si>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</si>
  <si>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</si>
  <si>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</si>
  <si>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</si>
  <si>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</si>
  <si>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</si>
  <si>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</si>
  <si>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</si>
  <si>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</si>
  <si>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</si>
  <si>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</si>
  <si>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</si>
  <si>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</si>
  <si>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</si>
  <si>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</si>
  <si>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</si>
  <si>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</si>
  <si>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</si>
  <si>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</si>
  <si>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</si>
  <si>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</si>
  <si>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</si>
  <si>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</si>
  <si>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</si>
  <si>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</si>
  <si>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</si>
  <si>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</si>
  <si>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</si>
  <si>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</si>
  <si>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</si>
  <si>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</si>
  <si>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</si>
  <si>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</si>
  <si>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</si>
  <si>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</si>
  <si>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</si>
  <si>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</si>
  <si>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</si>
  <si>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</si>
  <si>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</si>
  <si>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</si>
  <si>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</si>
  <si>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</si>
  <si>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</si>
  <si>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</si>
  <si>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</si>
  <si>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</si>
  <si>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</si>
  <si>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</si>
  <si>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</si>
  <si>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</si>
  <si>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</si>
  <si>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</si>
  <si>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</si>
  <si>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</si>
  <si>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</si>
  <si>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</si>
  <si>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</si>
  <si>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</si>
  <si>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</si>
  <si>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</si>
  <si>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</si>
  <si>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</si>
  <si>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</si>
  <si>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</si>
  <si>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</si>
  <si>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</si>
  <si>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</si>
  <si>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</si>
  <si>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</si>
  <si>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</si>
  <si>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</si>
  <si>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</si>
  <si>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</si>
  <si>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</si>
  <si>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</si>
  <si>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</si>
  <si>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</si>
  <si>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</si>
  <si>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</si>
  <si>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</si>
  <si>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</si>
  <si>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</si>
  <si>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</si>
  <si>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</si>
  <si>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</si>
  <si>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</si>
  <si>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</si>
  <si>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</si>
  <si>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</si>
  <si>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</si>
  <si>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</si>
  <si>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</si>
  <si>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</si>
  <si>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</si>
  <si>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</si>
  <si>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</si>
  <si>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</si>
  <si>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</si>
  <si>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</si>
  <si>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</si>
  <si>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</si>
  <si>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</si>
  <si>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</si>
  <si>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</si>
  <si>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</si>
  <si>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</si>
  <si>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</si>
  <si>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</si>
  <si>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</si>
  <si>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</si>
  <si>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</si>
  <si>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</si>
  <si>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</si>
  <si>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</si>
  <si>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</si>
  <si>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</si>
  <si>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</si>
  <si>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</si>
  <si>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</si>
  <si>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</si>
  <si>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</si>
  <si>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</si>
  <si>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</si>
  <si>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</si>
  <si>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</si>
  <si>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</si>
  <si>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</si>
  <si>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</si>
  <si>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</si>
  <si>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</si>
  <si>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</si>
  <si>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</si>
  <si>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</si>
  <si>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</si>
  <si>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</si>
  <si>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</si>
  <si>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</si>
  <si>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</si>
  <si>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</si>
  <si>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</si>
  <si>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</si>
  <si>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</si>
  <si>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</si>
  <si>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</si>
  <si>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</si>
  <si>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</si>
  <si>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</si>
  <si>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</si>
  <si>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</si>
  <si>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</si>
  <si>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</si>
  <si>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</si>
  <si>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</si>
  <si>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</si>
  <si>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</si>
  <si>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</si>
  <si>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</si>
  <si>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</si>
  <si>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</si>
  <si>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</si>
  <si>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</si>
  <si>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</si>
  <si>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</si>
  <si>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</si>
  <si>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</si>
  <si>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</si>
  <si>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</si>
  <si>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</si>
  <si>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</si>
  <si>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</si>
  <si>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</si>
  <si>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</si>
  <si>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</si>
  <si>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</si>
  <si>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</si>
  <si>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</si>
  <si>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</si>
  <si>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</si>
  <si>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</si>
  <si>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</si>
  <si>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</si>
  <si>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</si>
  <si>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</si>
  <si>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</si>
  <si>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</si>
  <si>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</si>
  <si>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</si>
  <si>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</si>
  <si>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</si>
  <si>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</si>
  <si>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</si>
  <si>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</si>
  <si>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</si>
  <si>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</si>
  <si>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</si>
  <si>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</si>
  <si>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</si>
  <si>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</si>
  <si>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</si>
  <si>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</si>
  <si>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</si>
  <si>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</si>
  <si>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</si>
  <si>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</si>
  <si>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</si>
  <si>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</si>
  <si>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</si>
  <si>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</si>
  <si>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</si>
  <si>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</si>
  <si>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</si>
  <si>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</si>
  <si>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</si>
  <si>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</si>
  <si>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</si>
  <si>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</si>
  <si>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</si>
  <si>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</si>
  <si>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</si>
  <si>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</si>
  <si>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</si>
  <si>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</si>
  <si>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</si>
  <si>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</si>
  <si>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</si>
  <si>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</si>
  <si>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</si>
  <si>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</si>
  <si>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</si>
  <si>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</si>
  <si>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</si>
  <si>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</si>
  <si>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</si>
  <si>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</si>
  <si>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</si>
  <si>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</si>
  <si>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</si>
  <si>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</si>
  <si>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</si>
  <si>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</si>
  <si>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</si>
  <si>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</si>
  <si>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</si>
  <si>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</si>
  <si>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</si>
  <si>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</si>
  <si>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</si>
  <si>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</si>
  <si>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</si>
  <si>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</si>
  <si>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</si>
  <si>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</si>
  <si>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</si>
  <si>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</si>
  <si>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</si>
  <si>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</si>
  <si>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</si>
  <si>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</si>
  <si>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</si>
  <si>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</si>
  <si>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</si>
  <si>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</si>
  <si>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</si>
  <si>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</si>
  <si>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</si>
  <si>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</si>
  <si>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</si>
  <si>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</si>
  <si>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</si>
  <si>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</si>
  <si>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</si>
  <si>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</si>
  <si>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</si>
  <si>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</si>
  <si>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</si>
  <si>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</si>
  <si>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</si>
  <si>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</si>
  <si>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</si>
  <si>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</si>
  <si>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</si>
  <si>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</si>
  <si>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</si>
  <si>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</si>
  <si>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</si>
  <si>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</si>
  <si>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</si>
  <si>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</si>
  <si>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</si>
  <si>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</si>
  <si>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</si>
  <si>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</si>
  <si>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</si>
  <si>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</si>
  <si>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</si>
  <si>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</si>
  <si>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</si>
  <si>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</si>
  <si>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</si>
  <si>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</si>
  <si>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</si>
  <si>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</si>
  <si>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</si>
  <si>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</si>
  <si>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</si>
  <si>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</si>
  <si>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</si>
  <si>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</si>
  <si>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</si>
  <si>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</si>
  <si>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</si>
  <si>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</si>
  <si>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</si>
  <si>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</si>
  <si>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</si>
  <si>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</si>
  <si>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</si>
  <si>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</si>
  <si>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</si>
  <si>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</si>
  <si>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</si>
  <si>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</si>
  <si>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</si>
  <si>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</si>
  <si>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</si>
  <si>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</si>
  <si>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</si>
  <si>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</si>
  <si>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</si>
  <si>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</si>
  <si>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</si>
  <si>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</si>
  <si>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</si>
  <si>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</si>
  <si>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</si>
  <si>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</si>
  <si>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</si>
  <si>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</si>
  <si>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</si>
  <si>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</si>
  <si>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</si>
  <si>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</si>
  <si>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</si>
  <si>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</si>
  <si>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</si>
  <si>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</si>
  <si>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</si>
  <si>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</si>
  <si>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</si>
  <si>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</si>
  <si>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</si>
  <si>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</si>
  <si>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</si>
  <si>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</si>
  <si>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</si>
  <si>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</si>
  <si>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</si>
  <si>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</si>
  <si>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</si>
  <si>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</si>
  <si>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</si>
  <si>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</si>
  <si>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</si>
  <si>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</si>
  <si>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</si>
  <si>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</si>
  <si>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</si>
  <si>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</si>
  <si>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</si>
  <si>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</si>
  <si>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</si>
  <si>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</si>
  <si>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</si>
  <si>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</si>
  <si>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</si>
  <si>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</si>
  <si>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</si>
  <si>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</si>
  <si>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</si>
  <si>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</si>
  <si>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</si>
  <si>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</si>
  <si>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</si>
  <si>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</si>
  <si>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</si>
  <si>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</si>
  <si>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</si>
  <si>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</si>
  <si>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</si>
  <si>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</si>
  <si>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</si>
  <si>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</si>
  <si>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</si>
  <si>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</si>
  <si>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</si>
  <si>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</si>
  <si>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</si>
  <si>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</si>
  <si>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</si>
  <si>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</si>
  <si>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</si>
  <si>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</si>
  <si>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</si>
  <si>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</si>
  <si>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</si>
  <si>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</si>
  <si>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</si>
  <si>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</si>
  <si>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</si>
  <si>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</si>
  <si>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</si>
  <si>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</si>
  <si>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</si>
  <si>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</si>
  <si>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</si>
  <si>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</si>
  <si>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</si>
  <si>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</si>
  <si>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</si>
  <si>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</si>
  <si>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</si>
  <si>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</si>
  <si>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</si>
  <si>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</si>
  <si>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</si>
  <si>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</si>
  <si>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</si>
  <si>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</si>
  <si>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</si>
  <si>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</si>
  <si>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</si>
  <si>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</si>
  <si>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</si>
  <si>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</si>
  <si>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</si>
  <si>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</si>
  <si>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</si>
  <si>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</si>
  <si>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</si>
  <si>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</si>
  <si>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</si>
  <si>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</si>
  <si>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</si>
  <si>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</si>
  <si>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</si>
  <si>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</si>
  <si>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</si>
  <si>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</si>
  <si>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</si>
  <si>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</si>
  <si>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</si>
  <si>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</si>
  <si>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</si>
  <si>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</si>
  <si>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</si>
  <si>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</si>
  <si>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</si>
  <si>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</si>
  <si>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</si>
  <si>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</si>
  <si>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</si>
  <si>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</si>
  <si>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</si>
  <si>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</si>
  <si>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</si>
  <si>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</si>
  <si>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</si>
  <si>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</si>
  <si>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</si>
  <si>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</si>
  <si>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</si>
  <si>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</si>
  <si>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</si>
  <si>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</si>
  <si>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</si>
  <si>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</si>
  <si>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</si>
  <si>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</si>
  <si>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</si>
  <si>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</si>
  <si>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</si>
  <si>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</si>
  <si>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</si>
  <si>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</si>
  <si>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</si>
  <si>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</si>
  <si>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</si>
  <si>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</si>
  <si>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</si>
  <si>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</si>
  <si>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</si>
  <si>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</si>
  <si>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</si>
  <si>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</si>
  <si>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</si>
  <si>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</si>
  <si>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</si>
  <si>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</si>
  <si>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</si>
  <si>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</si>
  <si>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</si>
  <si>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</si>
  <si>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</si>
  <si>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</si>
  <si>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</si>
  <si>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</si>
  <si>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</si>
  <si>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</si>
  <si>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</si>
  <si>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</si>
  <si>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</si>
  <si>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</si>
  <si>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</si>
  <si>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</si>
  <si>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</si>
  <si>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</si>
  <si>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</si>
  <si>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</si>
  <si>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</si>
  <si>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</si>
  <si>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</si>
  <si>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</si>
  <si>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</si>
  <si>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</si>
  <si>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</si>
  <si>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</si>
  <si>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</si>
  <si>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</si>
  <si>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</si>
  <si>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</si>
  <si>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</si>
  <si>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</si>
  <si>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</si>
  <si>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</si>
  <si>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</si>
  <si>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</si>
  <si>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</si>
  <si>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</si>
  <si>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</si>
  <si>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</si>
  <si>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</si>
  <si>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</si>
  <si>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</si>
  <si>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</si>
  <si>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</si>
  <si>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</si>
  <si>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</si>
  <si>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</si>
  <si>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</si>
  <si>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</si>
  <si>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</si>
  <si>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</si>
  <si>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</si>
  <si>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</si>
  <si>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</si>
  <si>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</si>
  <si>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</si>
  <si>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</si>
  <si>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</si>
  <si>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</si>
  <si>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</si>
  <si>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</si>
  <si>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</si>
  <si>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</si>
  <si>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</si>
  <si>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</si>
  <si>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</si>
  <si>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</si>
  <si>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</si>
  <si>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</si>
  <si>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</si>
  <si>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</si>
  <si>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</si>
  <si>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</si>
  <si>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</si>
  <si>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</si>
  <si>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</si>
  <si>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</si>
  <si>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</si>
  <si>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</si>
  <si>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</si>
  <si>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</si>
  <si>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</si>
  <si>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</si>
  <si>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</si>
  <si>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</si>
  <si>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</si>
  <si>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</si>
  <si>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</si>
  <si>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</si>
  <si>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</si>
  <si>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</si>
  <si>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</si>
  <si>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</si>
  <si>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</si>
  <si>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</si>
  <si>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</si>
  <si>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</si>
  <si>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</si>
  <si>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</si>
  <si>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</si>
  <si>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</si>
  <si>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</si>
  <si>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</si>
  <si>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</si>
  <si>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</si>
  <si>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</si>
  <si>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</si>
  <si>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</si>
  <si>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</si>
  <si>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</si>
  <si>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</si>
  <si>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</si>
  <si>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</si>
  <si>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</si>
  <si>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</si>
  <si>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</si>
  <si>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</si>
  <si>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</si>
  <si>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</si>
  <si>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</si>
  <si>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</si>
  <si>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</si>
  <si>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</si>
  <si>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</si>
  <si>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</si>
  <si>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</si>
  <si>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</si>
  <si>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</si>
  <si>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</si>
  <si>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</si>
  <si>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</si>
  <si>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</si>
  <si>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</si>
  <si>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</si>
  <si>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</si>
  <si>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</si>
  <si>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</si>
  <si>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</si>
  <si>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</si>
  <si>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</si>
  <si>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</si>
  <si>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</si>
  <si>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</si>
  <si>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</si>
  <si>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</si>
  <si>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</si>
  <si>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</si>
  <si>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</si>
  <si>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</si>
  <si>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</si>
  <si>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</si>
  <si>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</si>
  <si>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</si>
  <si>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</si>
  <si>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</si>
  <si>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</si>
  <si>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</si>
  <si>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</si>
  <si>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</si>
  <si>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</si>
  <si>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</si>
  <si>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</si>
  <si>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</si>
  <si>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</si>
  <si>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</si>
  <si>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</si>
  <si>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</si>
  <si>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</si>
  <si>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</si>
  <si>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</si>
  <si>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</si>
  <si>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</si>
  <si>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</si>
  <si>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</si>
  <si>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</si>
  <si>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</si>
  <si>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</si>
  <si>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</si>
  <si>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</si>
  <si>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</si>
  <si>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</si>
  <si>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</si>
  <si>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</si>
  <si>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</si>
  <si>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</si>
  <si>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</si>
  <si>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</si>
  <si>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</si>
  <si>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</si>
  <si>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</si>
  <si>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</si>
  <si>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</si>
  <si>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</si>
  <si>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</si>
  <si>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</si>
  <si>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</si>
  <si>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</si>
  <si>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</si>
  <si>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</si>
  <si>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</si>
  <si>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</si>
  <si>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</si>
  <si>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</si>
  <si>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</si>
  <si>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</si>
  <si>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</si>
  <si>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</si>
  <si>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</si>
  <si>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</si>
  <si>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</si>
  <si>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</si>
  <si>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</si>
  <si>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</si>
  <si>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</si>
  <si>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</si>
  <si>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</si>
  <si>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</si>
  <si>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</si>
  <si>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</si>
  <si>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</si>
  <si>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</si>
  <si>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</si>
  <si>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</si>
  <si>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</si>
  <si>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</si>
  <si>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</si>
  <si>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</si>
  <si>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</si>
  <si>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</si>
  <si>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</si>
  <si>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</si>
  <si>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</si>
  <si>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</si>
  <si>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</si>
  <si>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</si>
  <si>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</si>
  <si>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</si>
  <si>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</si>
  <si>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</si>
  <si>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</si>
  <si>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</si>
  <si>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</si>
  <si>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</si>
  <si>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</si>
  <si>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</si>
  <si>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</si>
  <si>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</si>
  <si>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</si>
  <si>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</si>
  <si>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</si>
  <si>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</si>
  <si>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</si>
  <si>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</si>
  <si>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</si>
  <si>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</si>
  <si>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</si>
  <si>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</si>
  <si>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</si>
  <si>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</si>
  <si>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</si>
  <si>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</si>
  <si>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</si>
  <si>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</si>
  <si>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</si>
  <si>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</si>
  <si>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</si>
  <si>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</si>
  <si>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</si>
  <si>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</si>
  <si>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</si>
  <si>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</si>
  <si>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</si>
  <si>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</si>
  <si>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</si>
  <si>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</si>
  <si>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</si>
  <si>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</si>
  <si>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</si>
  <si>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</si>
  <si>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</si>
  <si>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</si>
  <si>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</si>
  <si>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</si>
  <si>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</si>
  <si>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</si>
  <si>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</si>
  <si>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</si>
  <si>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</si>
  <si>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</si>
  <si>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</si>
  <si>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</si>
  <si>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</si>
  <si>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</si>
  <si>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</si>
  <si>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</si>
  <si>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</si>
  <si>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</si>
  <si>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</si>
  <si>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</si>
  <si>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</si>
  <si>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</si>
  <si>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</si>
  <si>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</si>
  <si>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</si>
  <si>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</si>
  <si>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</si>
  <si>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</si>
  <si>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</si>
  <si>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</si>
  <si>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</si>
  <si>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</si>
  <si>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</si>
  <si>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</si>
  <si>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</si>
  <si>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</si>
  <si>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</si>
  <si>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</si>
  <si>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</si>
  <si>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</si>
  <si>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</si>
  <si>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</si>
  <si>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</si>
  <si>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</si>
  <si>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</si>
  <si>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</si>
  <si>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</si>
  <si>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</si>
  <si>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</si>
  <si>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</si>
  <si>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</si>
  <si>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</si>
  <si>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</si>
  <si>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</si>
  <si>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</si>
  <si>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</si>
  <si>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</si>
  <si>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</si>
  <si>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</si>
  <si>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</si>
  <si>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</si>
  <si>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</si>
  <si>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</si>
  <si>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</si>
  <si>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</si>
  <si>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</si>
  <si>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</si>
  <si>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</si>
  <si>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</si>
  <si>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</si>
  <si>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</si>
  <si>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</si>
  <si>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</si>
  <si>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</si>
  <si>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</si>
  <si>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</si>
  <si>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</si>
  <si>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</si>
  <si>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</si>
  <si>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</si>
  <si>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</si>
  <si>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</si>
  <si>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</si>
  <si>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</si>
  <si>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</si>
  <si>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</si>
  <si>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</si>
  <si>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</si>
  <si>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</si>
  <si>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</si>
  <si>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</si>
  <si>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</si>
  <si>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</si>
  <si>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</si>
  <si>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</si>
  <si>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</si>
  <si>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</si>
  <si>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</si>
  <si>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</si>
  <si>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</si>
  <si>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</si>
  <si>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</si>
  <si>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</si>
  <si>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</si>
  <si>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</si>
  <si>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</si>
  <si>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</si>
  <si>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</si>
  <si>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</si>
  <si>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</si>
  <si>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</si>
  <si>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</si>
  <si>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</si>
  <si>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</si>
  <si>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</si>
  <si>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</si>
  <si>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</si>
  <si>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</si>
  <si>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</si>
  <si>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</si>
  <si>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</si>
  <si>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</si>
  <si>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</si>
  <si>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</si>
  <si>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</si>
  <si>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</si>
  <si>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</si>
  <si>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</si>
  <si>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</si>
  <si>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</si>
  <si>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</si>
  <si>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</si>
  <si>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</si>
  <si>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</si>
  <si>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</si>
  <si>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</si>
  <si>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</si>
  <si>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</si>
  <si>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</si>
  <si>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</si>
  <si>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</si>
  <si>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</si>
  <si>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</si>
  <si>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</si>
  <si>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</si>
  <si>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</si>
  <si>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</si>
  <si>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</si>
  <si>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</si>
  <si>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</si>
  <si>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</si>
  <si>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</si>
  <si>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</si>
  <si>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</si>
  <si>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</si>
  <si>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</si>
  <si>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</si>
  <si>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</si>
  <si>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</si>
  <si>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</si>
  <si>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</si>
  <si>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</si>
  <si>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</si>
  <si>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</si>
  <si>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</si>
  <si>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</si>
  <si>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</si>
  <si>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</si>
  <si>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</si>
  <si>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</si>
  <si>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</si>
  <si>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</si>
  <si>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</si>
  <si>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</si>
  <si>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</si>
  <si>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</si>
  <si>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</si>
  <si>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</si>
  <si>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</si>
  <si>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</si>
  <si>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</si>
  <si>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</si>
  <si>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</si>
  <si>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</si>
  <si>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</si>
  <si>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</si>
  <si>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</si>
  <si>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</si>
  <si>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</si>
  <si>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</si>
  <si>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</si>
  <si>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</si>
  <si>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</si>
  <si>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</si>
  <si>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</si>
  <si>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</si>
  <si>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</si>
  <si>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</si>
  <si>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</si>
  <si>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</si>
  <si>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</si>
  <si>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</si>
  <si>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</si>
  <si>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</si>
  <si>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</si>
  <si>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</si>
  <si>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</si>
  <si>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</si>
  <si>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</si>
  <si>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</si>
  <si>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</si>
  <si>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</si>
  <si>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</si>
  <si>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</si>
  <si>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</si>
  <si>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</si>
  <si>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</si>
  <si>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</si>
  <si>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</si>
  <si>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</si>
  <si>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</si>
  <si>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</si>
  <si>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</si>
  <si>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</si>
  <si>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</si>
  <si>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</si>
  <si>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</si>
  <si>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</si>
  <si>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</si>
  <si>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</si>
  <si>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</si>
  <si>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</si>
  <si>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</si>
  <si>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</si>
  <si>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</si>
  <si>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</si>
  <si>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</si>
  <si>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</si>
  <si>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</si>
  <si>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</si>
  <si>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</si>
  <si>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</si>
  <si>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</si>
  <si>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</si>
  <si>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</si>
  <si>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</si>
  <si>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</si>
  <si>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</si>
  <si>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</si>
  <si>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</si>
  <si>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</si>
  <si>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</si>
  <si>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</si>
  <si>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</si>
  <si>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</si>
  <si>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</si>
  <si>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</si>
  <si>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</si>
  <si>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</si>
  <si>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</si>
  <si>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</si>
  <si>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</si>
  <si>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</si>
  <si>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</si>
  <si>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</si>
  <si>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</si>
  <si>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</si>
  <si>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</si>
  <si>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</si>
  <si>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</si>
  <si>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</si>
  <si>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</si>
  <si>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</si>
  <si>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</si>
  <si>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</si>
  <si>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</si>
  <si>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</si>
  <si>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</si>
  <si>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</si>
  <si>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</si>
  <si>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</si>
  <si>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</si>
  <si>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</si>
  <si>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</si>
  <si>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</si>
  <si>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</si>
  <si>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</si>
  <si>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</si>
  <si>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</si>
  <si>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</si>
  <si>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</si>
  <si>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</si>
  <si>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</si>
  <si>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</si>
  <si>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</si>
  <si>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</si>
  <si>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</si>
  <si>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</si>
  <si>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</si>
  <si>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</si>
  <si>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</si>
  <si>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</si>
  <si>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</si>
  <si>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</si>
  <si>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</si>
  <si>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</si>
  <si>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</si>
  <si>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</si>
  <si>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</si>
  <si>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</si>
  <si>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</si>
  <si>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</si>
  <si>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</si>
  <si>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</si>
  <si>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</si>
  <si>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</si>
  <si>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</si>
  <si>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</si>
  <si>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</si>
  <si>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</si>
  <si>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</si>
  <si>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</si>
  <si>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</si>
  <si>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</si>
  <si>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</si>
  <si>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</si>
  <si>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</si>
  <si>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</si>
  <si>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</si>
  <si>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</si>
  <si>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</si>
  <si>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</si>
  <si>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</si>
  <si>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</si>
  <si>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</si>
  <si>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</si>
  <si>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</si>
  <si>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</si>
  <si>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</si>
  <si>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</si>
  <si>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</si>
  <si>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</si>
  <si>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</si>
  <si>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</si>
  <si>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</si>
  <si>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</si>
  <si>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</si>
  <si>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</si>
  <si>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</si>
  <si>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</si>
  <si>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</si>
  <si>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</si>
  <si>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</si>
  <si>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</si>
  <si>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</si>
  <si>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</si>
  <si>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</si>
  <si>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</si>
  <si>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</si>
  <si>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</si>
  <si>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</si>
  <si>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</si>
  <si>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</si>
  <si>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</si>
  <si>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</si>
  <si>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</si>
  <si>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</si>
  <si>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</si>
  <si>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</si>
  <si>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</si>
  <si>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</si>
  <si>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</si>
  <si>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</si>
  <si>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</si>
  <si>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</si>
  <si>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</si>
  <si>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</si>
  <si>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</si>
  <si>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</si>
  <si>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</si>
  <si>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</si>
  <si>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</si>
  <si>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</si>
  <si>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</si>
  <si>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</si>
  <si>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</si>
  <si>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</si>
  <si>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</si>
  <si>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</si>
  <si>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</si>
  <si>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</si>
  <si>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</si>
  <si>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</si>
  <si>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</si>
  <si>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</si>
  <si>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</si>
  <si>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</si>
  <si>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</si>
  <si>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</si>
  <si>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</si>
  <si>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</si>
  <si>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</si>
  <si>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</si>
  <si>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</si>
  <si>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</si>
  <si>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</si>
  <si>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</si>
  <si>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</si>
  <si>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</si>
  <si>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</si>
  <si>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</si>
  <si>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</si>
  <si>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</si>
  <si>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</si>
  <si>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</si>
  <si>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</si>
  <si>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</si>
  <si>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</si>
  <si>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</si>
  <si>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</si>
  <si>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</si>
  <si>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</si>
  <si>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</si>
  <si>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</si>
  <si>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</si>
  <si>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</si>
  <si>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</si>
  <si>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</si>
  <si>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</si>
  <si>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</si>
  <si>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</si>
  <si>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</si>
  <si>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</si>
  <si>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</si>
  <si>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</si>
  <si>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</si>
  <si>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</si>
  <si>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</si>
  <si>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</si>
  <si>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</si>
  <si>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</si>
  <si>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</si>
  <si>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</si>
  <si>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</si>
  <si>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</si>
  <si>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</si>
  <si>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</si>
  <si>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</si>
  <si>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</si>
  <si>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</si>
  <si>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</si>
  <si>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</si>
  <si>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</si>
  <si>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</si>
  <si>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</si>
  <si>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</si>
  <si>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</si>
  <si>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</si>
  <si>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</si>
  <si>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</si>
  <si>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</si>
  <si>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</si>
  <si>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</si>
  <si>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</si>
  <si>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</si>
  <si>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</si>
  <si>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</si>
  <si>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</si>
  <si>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</si>
  <si>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</si>
  <si>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</si>
  <si>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</si>
  <si>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</si>
  <si>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</si>
  <si>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</si>
  <si>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</si>
  <si>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</si>
  <si>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</si>
  <si>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</si>
  <si>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</si>
  <si>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</si>
  <si>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</si>
  <si>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</si>
  <si>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</si>
  <si>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</si>
  <si>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</si>
  <si>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</si>
  <si>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</si>
  <si>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</si>
  <si>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</si>
  <si>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</si>
  <si>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</si>
  <si>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</si>
  <si>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</si>
  <si>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</si>
  <si>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</si>
  <si>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</si>
  <si>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</si>
  <si>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</si>
  <si>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</si>
  <si>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</si>
  <si>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</si>
  <si>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</si>
  <si>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</si>
  <si>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</si>
  <si>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</si>
  <si>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</si>
  <si>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</si>
  <si>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</si>
  <si>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</si>
  <si>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</si>
  <si>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</si>
  <si>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</si>
  <si>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</si>
  <si>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</si>
  <si>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</si>
  <si>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</si>
  <si>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</si>
  <si>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</si>
  <si>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</si>
  <si>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</si>
  <si>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</si>
  <si>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</si>
  <si>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</si>
  <si>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</si>
  <si>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</si>
  <si>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</si>
  <si>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</si>
  <si>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</si>
  <si>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</si>
  <si>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</si>
  <si>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</si>
  <si>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</si>
  <si>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</si>
  <si>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</si>
  <si>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</si>
  <si>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</si>
  <si>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</si>
  <si>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</si>
  <si>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</si>
  <si>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</si>
  <si>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</si>
  <si>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</si>
  <si>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</si>
  <si>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</si>
  <si>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</si>
  <si>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</si>
  <si>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</si>
  <si>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</si>
  <si>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</si>
  <si>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</si>
  <si>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</si>
  <si>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</si>
  <si>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</si>
  <si>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</si>
  <si>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</si>
  <si>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</si>
  <si>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</si>
  <si>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</si>
  <si>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</si>
  <si>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</si>
  <si>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</si>
  <si>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</si>
  <si>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</si>
  <si>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</si>
  <si>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</si>
  <si>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</si>
  <si>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</si>
  <si>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</si>
  <si>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</si>
  <si>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</si>
  <si>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</si>
  <si>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</si>
  <si>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</si>
  <si>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</si>
  <si>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</si>
  <si>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</si>
  <si>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</si>
  <si>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</si>
  <si>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</si>
  <si>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</si>
  <si>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</si>
  <si>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</si>
  <si>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</si>
  <si>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</si>
  <si>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</si>
  <si>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</si>
  <si>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</si>
  <si>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</si>
  <si>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</si>
  <si>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</si>
  <si>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</si>
  <si>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</si>
  <si>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</si>
  <si>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</si>
  <si>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</si>
  <si>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</si>
  <si>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</si>
  <si>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</si>
  <si>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</si>
  <si>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</si>
  <si>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</si>
  <si>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</si>
  <si>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</si>
  <si>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</si>
  <si>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</si>
  <si>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</si>
  <si>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</si>
  <si>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</si>
  <si>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</si>
  <si>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</si>
  <si>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</si>
  <si>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</si>
  <si>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</si>
  <si>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</si>
  <si>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</si>
  <si>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</si>
  <si>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</si>
  <si>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</si>
  <si>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</si>
  <si>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</si>
  <si>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</si>
  <si>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</si>
  <si>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</si>
  <si>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</si>
  <si>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</si>
  <si>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</si>
  <si>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</si>
  <si>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</si>
  <si>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</si>
  <si>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</si>
  <si>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</si>
  <si>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</si>
  <si>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</si>
  <si>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</si>
  <si>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</si>
  <si>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</si>
  <si>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</si>
  <si>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</si>
  <si>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</si>
  <si>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</si>
  <si>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</si>
  <si>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</si>
  <si>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</si>
  <si>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</si>
  <si>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</si>
  <si>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</si>
  <si>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</si>
  <si>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</si>
  <si>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</si>
  <si>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</si>
  <si>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</si>
  <si>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</si>
  <si>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</si>
  <si>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</si>
  <si>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</si>
  <si>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</si>
  <si>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</si>
  <si>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</si>
  <si>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</si>
  <si>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</si>
  <si>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</si>
  <si>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</si>
  <si>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</si>
  <si>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</si>
  <si>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</si>
  <si>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</si>
  <si>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</si>
  <si>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</si>
  <si>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</si>
  <si>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</si>
  <si>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</si>
  <si>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</si>
  <si>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</si>
  <si>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</si>
  <si>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</si>
  <si>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</si>
  <si>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</si>
  <si>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</si>
  <si>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</si>
  <si>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</si>
  <si>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</si>
  <si>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</si>
  <si>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</si>
  <si>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</si>
  <si>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</si>
  <si>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</si>
  <si>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</si>
  <si>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</si>
  <si>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</si>
  <si>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</si>
  <si>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</si>
  <si>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</si>
  <si>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</si>
  <si>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</si>
  <si>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</si>
  <si>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</si>
  <si>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</si>
  <si>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</si>
  <si>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</si>
  <si>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</si>
  <si>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</si>
  <si>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</si>
  <si>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</si>
  <si>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</si>
  <si>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</si>
  <si>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</si>
  <si>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</si>
  <si>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</si>
  <si>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</si>
  <si>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</si>
  <si>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</si>
  <si>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</si>
  <si>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</si>
  <si>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</si>
  <si>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</si>
  <si>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</si>
  <si>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</si>
  <si>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</si>
  <si>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</si>
  <si>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</si>
  <si>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</si>
  <si>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</si>
  <si>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</si>
  <si>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</si>
  <si>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</si>
  <si>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</si>
  <si>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</si>
  <si>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</si>
  <si>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</si>
  <si>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</si>
  <si>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</si>
  <si>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</si>
  <si>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</si>
  <si>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</si>
  <si>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</si>
  <si>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</si>
  <si>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</si>
  <si>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</si>
  <si>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</si>
  <si>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</si>
  <si>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</si>
  <si>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</si>
  <si>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</si>
  <si>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</si>
  <si>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</si>
  <si>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</si>
  <si>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</si>
  <si>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</si>
  <si>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</si>
  <si>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</si>
  <si>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</si>
  <si>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</si>
  <si>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</si>
  <si>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</si>
  <si>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</si>
  <si>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</si>
  <si>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</si>
  <si>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</si>
  <si>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</si>
  <si>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</si>
  <si>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</si>
  <si>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</si>
  <si>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</si>
  <si>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</si>
  <si>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</si>
  <si>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</si>
  <si>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</si>
  <si>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</si>
  <si>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</si>
  <si>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</si>
  <si>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</si>
  <si>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</si>
  <si>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</si>
  <si>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</si>
  <si>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</si>
  <si>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</si>
  <si>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</si>
  <si>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</si>
  <si>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</si>
  <si>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</si>
  <si>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</si>
  <si>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</si>
  <si>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</si>
  <si>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</si>
  <si>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</si>
  <si>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</si>
  <si>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</si>
  <si>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</si>
  <si>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</si>
  <si>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</si>
  <si>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</si>
  <si>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</si>
  <si>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</si>
  <si>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</si>
  <si>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</si>
  <si>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</si>
  <si>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</si>
  <si>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</si>
  <si>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</si>
  <si>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</si>
  <si>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</si>
  <si>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</si>
  <si>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</si>
  <si>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</si>
  <si>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</si>
  <si>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</si>
  <si>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</si>
  <si>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</si>
  <si>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</si>
  <si>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</si>
  <si>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</si>
  <si>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</si>
  <si>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</si>
  <si>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</si>
  <si>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</si>
  <si>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</si>
  <si>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</si>
  <si>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</si>
  <si>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</si>
  <si>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</si>
  <si>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</si>
  <si>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</si>
  <si>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</si>
  <si>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</si>
  <si>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</si>
  <si>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</si>
  <si>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</si>
  <si>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</si>
  <si>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</si>
  <si>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</si>
  <si>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</si>
  <si>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</si>
  <si>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</si>
  <si>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</si>
  <si>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</si>
  <si>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</si>
  <si>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</si>
  <si>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</si>
  <si>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</si>
  <si>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</si>
  <si>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</si>
  <si>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</si>
  <si>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</si>
  <si>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</si>
  <si>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</si>
  <si>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</si>
  <si>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</si>
  <si>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</si>
  <si>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</si>
  <si>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</si>
  <si>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</si>
  <si>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</si>
  <si>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</si>
  <si>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</si>
  <si>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</si>
  <si>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</si>
  <si>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</si>
  <si>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</si>
  <si>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</si>
  <si>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</si>
  <si>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</si>
  <si>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</si>
  <si>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</si>
  <si>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</si>
  <si>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</si>
  <si>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</si>
  <si>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</si>
  <si>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</si>
  <si>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</si>
  <si>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</si>
  <si>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</si>
  <si>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</si>
  <si>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</si>
  <si>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</si>
  <si>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</si>
  <si>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</si>
  <si>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</si>
  <si>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</si>
  <si>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</si>
  <si>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</si>
  <si>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</si>
  <si>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</si>
  <si>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</si>
  <si>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</si>
  <si>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</si>
  <si>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</si>
  <si>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</si>
  <si>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</si>
  <si>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</si>
  <si>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</si>
  <si>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</si>
  <si>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</si>
  <si>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</si>
  <si>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</si>
  <si>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</si>
  <si>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</si>
  <si>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</si>
  <si>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</si>
  <si>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</si>
  <si>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</si>
  <si>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</si>
  <si>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</si>
  <si>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</si>
  <si>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</si>
  <si>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</si>
  <si>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</si>
  <si>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</si>
  <si>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</si>
  <si>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</si>
  <si>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</si>
  <si>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</si>
  <si>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</si>
  <si>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</si>
  <si>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</si>
  <si>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</si>
  <si>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</si>
  <si>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</si>
  <si>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</si>
  <si>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</si>
  <si>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</si>
  <si>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</si>
  <si>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</si>
  <si>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</si>
  <si>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</si>
  <si>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</si>
  <si>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</si>
  <si>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</si>
  <si>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</si>
  <si>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</si>
  <si>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</si>
  <si>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</si>
  <si>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</si>
  <si>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</si>
  <si>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</si>
  <si>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</si>
  <si>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</si>
  <si>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</si>
  <si>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</si>
  <si>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</si>
  <si>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</si>
  <si>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</si>
  <si>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</si>
  <si>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</si>
  <si>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</si>
  <si>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</si>
  <si>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</si>
  <si>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</si>
  <si>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</si>
  <si>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</si>
  <si>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</si>
  <si>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</si>
  <si>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</si>
  <si>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</si>
  <si>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</si>
  <si>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</si>
  <si>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</si>
  <si>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</si>
  <si>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</si>
  <si>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</si>
  <si>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</si>
  <si>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</si>
  <si>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</si>
  <si>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</si>
  <si>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</si>
  <si>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</si>
  <si>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</si>
  <si>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</si>
  <si>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</si>
  <si>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</si>
  <si>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</si>
  <si>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</si>
  <si>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</si>
  <si>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</si>
  <si>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</si>
  <si>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</si>
  <si>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</si>
  <si>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</si>
  <si>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</si>
  <si>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</si>
  <si>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</si>
  <si>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</si>
  <si>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</si>
  <si>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</si>
  <si>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</si>
  <si>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</si>
  <si>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</si>
  <si>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</si>
  <si>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</si>
  <si>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</si>
  <si>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</si>
  <si>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</si>
  <si>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</si>
  <si>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</si>
  <si>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</si>
  <si>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</si>
  <si>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</si>
  <si>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</si>
  <si>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</si>
  <si>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</si>
  <si>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</si>
  <si>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</si>
  <si>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</si>
  <si>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</si>
  <si>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</si>
  <si>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</si>
  <si>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</si>
  <si>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</si>
  <si>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</si>
  <si>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</si>
  <si>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</si>
  <si>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</si>
  <si>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</si>
  <si>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</si>
  <si>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</si>
  <si>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</si>
  <si>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</si>
  <si>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</si>
  <si>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</si>
  <si>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</si>
  <si>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</si>
  <si>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</si>
  <si>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</si>
  <si>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</si>
  <si>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</si>
  <si>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</si>
  <si>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</si>
  <si>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</si>
  <si>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</si>
  <si>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</si>
  <si>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</si>
  <si>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</si>
  <si>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</si>
  <si>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</si>
  <si>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</si>
  <si>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</si>
  <si>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</si>
  <si>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</si>
  <si>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</si>
  <si>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</si>
  <si>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</si>
  <si>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</si>
  <si>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</si>
  <si>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</si>
  <si>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</si>
  <si>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</si>
  <si>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</si>
  <si>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</si>
  <si>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</si>
  <si>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</si>
  <si>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</si>
  <si>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</si>
  <si>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</si>
  <si>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</si>
  <si>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</si>
  <si>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</si>
  <si>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</si>
  <si>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</si>
  <si>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</si>
  <si>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</si>
  <si>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</si>
  <si>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</si>
  <si>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</si>
  <si>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</si>
  <si>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</si>
  <si>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</si>
  <si>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</si>
  <si>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</si>
  <si>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</si>
  <si>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</si>
  <si>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</si>
  <si>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</si>
  <si>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</si>
  <si>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</si>
  <si>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</si>
  <si>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</si>
  <si>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</si>
  <si>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</si>
  <si>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</si>
  <si>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</si>
  <si>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</si>
  <si>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</si>
  <si>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</si>
  <si>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</si>
  <si>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</si>
  <si>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</si>
  <si>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</si>
  <si>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</si>
  <si>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</si>
  <si>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</si>
  <si>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</si>
  <si>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</si>
  <si>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</si>
  <si>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</si>
  <si>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</si>
  <si>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</si>
  <si>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</si>
  <si>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</si>
  <si>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</si>
  <si>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</si>
  <si>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</si>
  <si>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</si>
  <si>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</si>
  <si>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</si>
  <si>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</si>
  <si>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</si>
  <si>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</si>
  <si>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</si>
  <si>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</si>
  <si>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</si>
  <si>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</si>
  <si>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</si>
  <si>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</si>
  <si>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</si>
  <si>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</si>
  <si>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</si>
  <si>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</si>
  <si>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</si>
  <si>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</si>
  <si>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</si>
  <si>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</si>
  <si>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</si>
  <si>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</si>
  <si>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</si>
  <si>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</si>
  <si>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</si>
  <si>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</si>
  <si>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</si>
  <si>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</si>
  <si>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</si>
  <si>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</si>
  <si>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</si>
  <si>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</si>
  <si>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</si>
  <si>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</si>
  <si>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</si>
  <si>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</si>
  <si>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</si>
  <si>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</si>
  <si>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</si>
  <si>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</si>
  <si>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</si>
  <si>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</si>
  <si>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</si>
  <si>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</si>
  <si>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</si>
  <si>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</si>
  <si>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</si>
  <si>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</si>
  <si>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</si>
  <si>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</si>
  <si>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</si>
  <si>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</si>
  <si>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</si>
  <si>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</si>
  <si>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</si>
  <si>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</si>
  <si>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</si>
  <si>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</si>
  <si>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</si>
  <si>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</si>
  <si>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</si>
  <si>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</si>
  <si>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</si>
  <si>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</si>
  <si>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</si>
  <si>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</si>
  <si>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</si>
  <si>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</si>
  <si>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</si>
  <si>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</si>
  <si>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</si>
  <si>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</si>
  <si>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</si>
  <si>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</si>
  <si>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</si>
  <si>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</si>
  <si>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</si>
  <si>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</si>
  <si>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</si>
  <si>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</si>
  <si>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</si>
  <si>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</si>
  <si>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</si>
  <si>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</si>
  <si>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</si>
  <si>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</si>
  <si>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</si>
  <si>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</si>
  <si>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</si>
  <si>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</si>
  <si>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</si>
  <si>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</si>
  <si>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</si>
  <si>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</si>
  <si>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</si>
  <si>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</si>
  <si>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</si>
  <si>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</si>
  <si>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</si>
  <si>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</si>
  <si>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</si>
  <si>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</si>
  <si>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</si>
  <si>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</si>
  <si>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</si>
  <si>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</si>
  <si>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</si>
  <si>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</si>
  <si>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</si>
  <si>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</si>
  <si>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</si>
  <si>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</si>
  <si>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</si>
  <si>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</si>
  <si>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</si>
  <si>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</si>
  <si>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</si>
  <si>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</si>
  <si>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</si>
  <si>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</si>
  <si>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</si>
  <si>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</si>
  <si>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</si>
  <si>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</si>
  <si>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</si>
  <si>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</si>
  <si>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</si>
  <si>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</si>
  <si>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</si>
  <si>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</si>
  <si>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</si>
  <si>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</si>
  <si>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</si>
  <si>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</si>
  <si>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</si>
  <si>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</si>
  <si>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</si>
  <si>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</si>
  <si>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</si>
  <si>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</si>
  <si>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</si>
  <si>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</si>
  <si>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</si>
  <si>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</si>
  <si>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</si>
  <si>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</si>
  <si>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</si>
  <si>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</si>
  <si>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</si>
  <si>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</si>
  <si>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</si>
  <si>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</si>
  <si>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</si>
  <si>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</si>
  <si>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</si>
  <si>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</si>
  <si>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</si>
  <si>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</si>
  <si>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</si>
  <si>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</si>
  <si>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</si>
  <si>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</si>
  <si>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</si>
  <si>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</si>
  <si>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</si>
  <si>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</si>
  <si>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</si>
  <si>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</si>
  <si>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</si>
  <si>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</si>
  <si>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</si>
  <si>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</si>
  <si>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</si>
  <si>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</si>
  <si>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</si>
  <si>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</si>
  <si>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</si>
  <si>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</si>
  <si>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</si>
  <si>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</si>
  <si>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</si>
  <si>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</si>
  <si>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</si>
  <si>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</si>
  <si>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</si>
  <si>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</si>
  <si>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</si>
  <si>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</si>
  <si>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</si>
  <si>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</si>
  <si>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</si>
  <si>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</si>
  <si>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</si>
  <si>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</si>
  <si>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</si>
  <si>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</si>
  <si>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</si>
  <si>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</si>
  <si>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</si>
  <si>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</si>
  <si>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</si>
  <si>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</si>
  <si>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</si>
  <si>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</si>
  <si>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</si>
  <si>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</si>
  <si>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</si>
  <si>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</si>
  <si>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</si>
  <si>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</si>
  <si>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</si>
  <si>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</si>
  <si>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</si>
  <si>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</si>
  <si>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</si>
  <si>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</si>
  <si>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</si>
  <si>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</si>
  <si>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</si>
  <si>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</si>
  <si>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</si>
  <si>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</si>
  <si>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</si>
  <si>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</si>
  <si>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</si>
  <si>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</si>
  <si>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</si>
  <si>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</si>
  <si>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</si>
  <si>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</si>
  <si>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</si>
  <si>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</si>
  <si>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</si>
  <si>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</si>
  <si>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</si>
  <si>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</si>
  <si>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</si>
  <si>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</si>
  <si>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</si>
  <si>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</si>
  <si>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</si>
  <si>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</si>
  <si>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</si>
  <si>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</si>
  <si>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</si>
  <si>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</si>
  <si>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</si>
  <si>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</si>
  <si>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</si>
  <si>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</si>
  <si>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</si>
  <si>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</si>
  <si>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</si>
  <si>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</si>
  <si>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</si>
  <si>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</si>
  <si>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</si>
  <si>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</si>
  <si>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</si>
  <si>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</si>
  <si>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</si>
  <si>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</si>
  <si>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</si>
  <si>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</si>
  <si>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</si>
  <si>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</si>
  <si>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</si>
  <si>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</si>
  <si>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</si>
  <si>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</si>
  <si>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</si>
  <si>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</si>
  <si>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</si>
  <si>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</si>
  <si>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</si>
  <si>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</si>
  <si>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</si>
  <si>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</si>
  <si>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</si>
  <si>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</si>
  <si>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</si>
  <si>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</si>
  <si>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</si>
  <si>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</si>
  <si>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</si>
  <si>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</si>
  <si>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</si>
  <si>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</si>
  <si>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</si>
  <si>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</si>
  <si>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</si>
  <si>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</si>
  <si>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</si>
  <si>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</si>
  <si>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</si>
  <si>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</si>
  <si>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</si>
  <si>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</si>
  <si>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</si>
  <si>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</si>
  <si>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</si>
  <si>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</si>
  <si>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</si>
  <si>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</si>
  <si>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</si>
  <si>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</si>
  <si>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</si>
  <si>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</si>
  <si>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</si>
  <si>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</si>
  <si>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</si>
  <si>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</si>
  <si>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</si>
  <si>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</si>
  <si>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</si>
  <si>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</si>
  <si>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</si>
  <si>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</si>
  <si>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</si>
  <si>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</si>
  <si>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</si>
  <si>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</si>
  <si>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</si>
  <si>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</si>
  <si>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</si>
  <si>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</si>
  <si>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</si>
  <si>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</si>
  <si>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</si>
  <si>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</si>
  <si>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</si>
  <si>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</si>
  <si>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</si>
  <si>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</si>
  <si>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</si>
  <si>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</si>
  <si>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</si>
  <si>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</si>
  <si>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</si>
  <si>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</si>
  <si>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</si>
  <si>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</si>
  <si>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</si>
  <si>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</si>
  <si>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</si>
  <si>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</si>
  <si>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</si>
  <si>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</si>
  <si>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</si>
  <si>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</si>
  <si>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</si>
  <si>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</si>
  <si>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</si>
  <si>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</si>
  <si>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</si>
  <si>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</si>
  <si>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</si>
  <si>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</si>
  <si>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</si>
  <si>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</si>
  <si>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</si>
  <si>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</si>
  <si>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</si>
  <si>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</si>
  <si>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</si>
  <si>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</si>
  <si>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</si>
  <si>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</si>
  <si>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</si>
  <si>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</si>
  <si>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</si>
  <si>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</si>
  <si>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</si>
  <si>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</si>
  <si>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</si>
  <si>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</si>
  <si>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</si>
  <si>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</si>
  <si>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</si>
  <si>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</si>
  <si>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</si>
  <si>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</si>
  <si>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</si>
  <si>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</si>
  <si>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</si>
  <si>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</si>
  <si>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</si>
  <si>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</si>
  <si>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</si>
  <si>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</si>
  <si>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</si>
  <si>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</si>
  <si>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</si>
  <si>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</si>
  <si>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</si>
  <si>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</si>
  <si>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</si>
  <si>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</si>
  <si>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</si>
  <si>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</si>
  <si>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</si>
  <si>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</si>
  <si>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</si>
  <si>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</si>
  <si>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</si>
  <si>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</si>
  <si>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</si>
  <si>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</si>
  <si>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</si>
  <si>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</si>
  <si>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</si>
  <si>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</si>
  <si>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</si>
  <si>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</si>
  <si>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</si>
  <si>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</si>
  <si>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</si>
  <si>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</si>
  <si>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</si>
  <si>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</si>
  <si>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</si>
  <si>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</si>
  <si>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</si>
  <si>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</si>
  <si>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</si>
  <si>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</si>
  <si>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</si>
  <si>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</si>
  <si>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</si>
  <si>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</si>
  <si>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</si>
  <si>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</si>
  <si>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</si>
  <si>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</si>
  <si>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</si>
  <si>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</si>
  <si>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</si>
  <si>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</si>
  <si>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</si>
  <si>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</si>
  <si>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</si>
  <si>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</si>
  <si>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</si>
  <si>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</si>
  <si>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</si>
  <si>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</si>
  <si>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</si>
  <si>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</si>
  <si>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</si>
  <si>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</si>
  <si>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</si>
  <si>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</si>
  <si>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</si>
  <si>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</si>
  <si>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</si>
  <si>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</si>
  <si>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</si>
  <si>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</si>
  <si>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</si>
  <si>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</si>
  <si>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</si>
  <si>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</si>
  <si>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</si>
  <si>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</si>
  <si>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</si>
  <si>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</si>
  <si>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</si>
  <si>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</si>
  <si>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</si>
  <si>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</si>
  <si>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</si>
  <si>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</si>
  <si>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</si>
  <si>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</si>
  <si>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</si>
  <si>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</si>
  <si>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</si>
  <si>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</si>
  <si>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</si>
  <si>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</si>
  <si>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</si>
  <si>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</si>
  <si>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</si>
  <si>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</si>
  <si>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</si>
  <si>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</si>
  <si>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</si>
  <si>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</si>
  <si>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</si>
  <si>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</si>
  <si>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</si>
  <si>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</si>
  <si>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</si>
  <si>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</si>
  <si>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</si>
  <si>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</si>
  <si>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</si>
  <si>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</si>
  <si>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</si>
  <si>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</si>
  <si>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</si>
  <si>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</si>
  <si>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</si>
  <si>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</si>
  <si>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</si>
  <si>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</si>
  <si>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</si>
  <si>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</si>
  <si>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</si>
  <si>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</si>
  <si>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</si>
  <si>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</si>
  <si>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</si>
  <si>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</si>
  <si>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</si>
  <si>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</si>
  <si>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</si>
  <si>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</si>
  <si>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</si>
  <si>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</si>
  <si>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</si>
  <si>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</si>
  <si>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</si>
  <si>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</si>
  <si>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</si>
  <si>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</si>
  <si>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</si>
  <si>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</si>
  <si>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</si>
  <si>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</si>
  <si>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</si>
  <si>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</si>
  <si>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</si>
  <si>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</si>
  <si>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</si>
  <si>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</si>
  <si>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</si>
  <si>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</si>
  <si>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</si>
  <si>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</si>
  <si>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</si>
  <si>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</si>
  <si>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</si>
  <si>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</si>
  <si>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</si>
  <si>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</si>
  <si>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</si>
  <si>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</si>
  <si>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</si>
  <si>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</si>
  <si>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</si>
  <si>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</si>
  <si>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</si>
  <si>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</si>
  <si>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</si>
  <si>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</si>
  <si>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</si>
  <si>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</si>
  <si>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</si>
  <si>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</si>
  <si>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</si>
  <si>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</si>
  <si>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</si>
  <si>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</si>
  <si>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</si>
  <si>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</si>
  <si>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</si>
  <si>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</si>
  <si>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</si>
  <si>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</si>
  <si>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</si>
  <si>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</si>
  <si>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</si>
  <si>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</si>
  <si>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</si>
  <si>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</si>
  <si>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</si>
  <si>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</si>
  <si>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</si>
  <si>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</si>
  <si>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</si>
  <si>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</si>
  <si>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</si>
  <si>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</si>
  <si>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</si>
  <si>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</si>
  <si>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</si>
  <si>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</si>
  <si>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</si>
  <si>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</si>
  <si>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</si>
  <si>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</si>
  <si>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</si>
  <si>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</si>
  <si>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</si>
  <si>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</si>
  <si>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</si>
  <si>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</si>
  <si>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</si>
  <si>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</si>
  <si>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</si>
  <si>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</si>
  <si>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</si>
  <si>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</si>
  <si>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</si>
  <si>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</si>
  <si>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</si>
  <si>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</si>
  <si>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</si>
  <si>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</si>
  <si>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</si>
  <si>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</si>
  <si>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</si>
  <si>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</si>
  <si>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</si>
  <si>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</si>
  <si>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</si>
  <si>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</si>
  <si>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</si>
  <si>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</si>
  <si>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</si>
  <si>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</si>
  <si>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</si>
  <si>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</si>
  <si>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</si>
  <si>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</si>
  <si>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</si>
  <si>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</si>
  <si>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</si>
  <si>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</si>
  <si>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</si>
  <si>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</si>
  <si>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</si>
  <si>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</si>
  <si>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</si>
  <si>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</si>
  <si>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</si>
  <si>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</si>
  <si>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</si>
  <si>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</si>
  <si>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</si>
  <si>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</si>
  <si>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</si>
  <si>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</si>
  <si>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</si>
  <si>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</si>
  <si>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</si>
  <si>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</si>
  <si>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</si>
  <si>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</si>
  <si>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</si>
  <si>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</si>
  <si>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</si>
  <si>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</si>
  <si>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</si>
  <si>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</si>
  <si>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</si>
  <si>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</si>
  <si>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</si>
  <si>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</si>
  <si>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</si>
  <si>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</si>
  <si>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</si>
  <si>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</si>
  <si>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</si>
  <si>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</si>
  <si>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</si>
  <si>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</si>
  <si>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</si>
  <si>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</si>
  <si>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</si>
  <si>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</si>
  <si>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</si>
  <si>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</si>
  <si>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</si>
  <si>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</si>
  <si>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</si>
  <si>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</si>
  <si>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</si>
  <si>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</si>
  <si>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</si>
  <si>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</si>
  <si>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</si>
  <si>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</si>
  <si>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</si>
  <si>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</si>
  <si>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</si>
  <si>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</si>
  <si>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</si>
  <si>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</si>
  <si>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</si>
  <si>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</si>
  <si>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</si>
  <si>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</si>
  <si>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</si>
  <si>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</si>
  <si>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</si>
  <si>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</si>
  <si>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</si>
  <si>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</si>
  <si>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</si>
  <si>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</si>
  <si>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</si>
  <si>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</si>
  <si>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</si>
  <si>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</si>
  <si>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</si>
  <si>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</si>
  <si>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</si>
  <si>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</si>
  <si>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</si>
  <si>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</si>
  <si>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</si>
  <si>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</si>
  <si>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</si>
  <si>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</si>
  <si>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</si>
  <si>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</si>
  <si>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</si>
  <si>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</si>
  <si>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</si>
  <si>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</si>
  <si>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</si>
  <si>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</si>
  <si>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</si>
  <si>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</si>
  <si>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</si>
  <si>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</si>
  <si>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</si>
  <si>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</si>
  <si>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</si>
  <si>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</si>
  <si>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</si>
  <si>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</si>
  <si>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</si>
  <si>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</si>
  <si>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</si>
  <si>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</si>
  <si>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</si>
  <si>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</si>
  <si>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</si>
  <si>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</si>
  <si>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</si>
  <si>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</si>
  <si>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</si>
  <si>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</si>
  <si>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</si>
  <si>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</si>
  <si>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</si>
  <si>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</si>
  <si>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</si>
  <si>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</si>
  <si>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</si>
  <si>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</si>
  <si>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</si>
  <si>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</si>
  <si>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</si>
  <si>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</si>
  <si>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</si>
  <si>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</si>
  <si>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</si>
  <si>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</si>
  <si>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</si>
  <si>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</si>
  <si>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</si>
  <si>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</si>
  <si>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</si>
  <si>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</si>
  <si>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</si>
  <si>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</si>
  <si>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</si>
  <si>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</si>
  <si>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</si>
  <si>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</si>
  <si>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</si>
  <si>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</si>
  <si>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</si>
  <si>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</si>
  <si>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</si>
  <si>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</si>
  <si>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</si>
  <si>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</si>
  <si>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</si>
  <si>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</si>
  <si>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</si>
  <si>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</si>
  <si>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</si>
  <si>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</si>
  <si>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</si>
  <si>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</si>
  <si>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</si>
  <si>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</si>
  <si>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</si>
  <si>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</si>
  <si>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</si>
  <si>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</si>
  <si>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</si>
  <si>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</si>
  <si>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</si>
  <si>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</si>
  <si>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</si>
  <si>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</si>
  <si>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</si>
  <si>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</si>
  <si>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</si>
  <si>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</si>
  <si>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</si>
  <si>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</si>
  <si>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</si>
  <si>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</si>
  <si>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</si>
  <si>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</si>
  <si>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</si>
  <si>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</si>
  <si>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</si>
  <si>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</si>
  <si>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</si>
  <si>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</si>
  <si>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</si>
  <si>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</si>
  <si>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</si>
  <si>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</si>
  <si>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</si>
  <si>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</si>
  <si>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</si>
  <si>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</si>
  <si>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</si>
  <si>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</si>
  <si>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</si>
  <si>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</si>
  <si>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</si>
  <si>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</si>
  <si>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</si>
  <si>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</si>
  <si>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</si>
  <si>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</si>
  <si>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</si>
  <si>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</si>
  <si>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</si>
  <si>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</si>
  <si>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</si>
  <si>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</si>
  <si>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</si>
  <si>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</si>
  <si>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</si>
  <si>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</si>
  <si>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</si>
  <si>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</si>
  <si>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</si>
  <si>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</si>
  <si>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</si>
  <si>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</si>
  <si>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</si>
  <si>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</si>
  <si>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</si>
  <si>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</si>
  <si>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</si>
  <si>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</si>
  <si>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</si>
  <si>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</si>
  <si>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</si>
  <si>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</si>
  <si>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</si>
  <si>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</si>
  <si>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</si>
  <si>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</si>
  <si>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</si>
  <si>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</si>
  <si>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</si>
  <si>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</si>
  <si>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</si>
  <si>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</si>
  <si>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</si>
  <si>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</si>
  <si>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</si>
  <si>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</si>
  <si>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</si>
  <si>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</si>
  <si>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</si>
  <si>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</si>
  <si>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</si>
  <si>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</si>
  <si>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</si>
  <si>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</si>
  <si>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</si>
  <si>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</si>
  <si>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</si>
  <si>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</si>
  <si>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</si>
  <si>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</si>
  <si>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</si>
  <si>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</si>
  <si>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</si>
  <si>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</si>
  <si>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</si>
  <si>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</si>
  <si>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</si>
  <si>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</si>
  <si>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</si>
  <si>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</si>
  <si>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</si>
  <si>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</si>
  <si>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</si>
  <si>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</si>
  <si>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</si>
  <si>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</si>
  <si>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</si>
  <si>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</si>
  <si>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</si>
  <si>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</si>
  <si>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</si>
  <si>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</si>
  <si>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</si>
  <si>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</si>
  <si>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</si>
  <si>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</si>
  <si>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</si>
  <si>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</si>
  <si>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</si>
  <si>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</si>
  <si>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</si>
  <si>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</si>
  <si>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</si>
  <si>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</si>
  <si>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</si>
  <si>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</si>
  <si>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</si>
  <si>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</si>
  <si>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</si>
  <si>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</si>
  <si>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</si>
  <si>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</si>
  <si>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</si>
  <si>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</si>
  <si>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</si>
  <si>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</si>
  <si>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</si>
  <si>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</si>
  <si>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</si>
  <si>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</si>
  <si>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</si>
  <si>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</si>
  <si>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</si>
  <si>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</si>
  <si>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</si>
  <si>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</si>
  <si>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</si>
  <si>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</si>
  <si>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</si>
  <si>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</si>
  <si>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</si>
  <si>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</si>
  <si>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</si>
  <si>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</si>
  <si>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</si>
  <si>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</si>
  <si>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</si>
  <si>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</si>
  <si>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</si>
  <si>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</si>
  <si>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</si>
  <si>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</si>
  <si>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</si>
  <si>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</si>
  <si>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</si>
  <si>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</si>
  <si>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</si>
  <si>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</si>
  <si>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</si>
  <si>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</si>
  <si>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</si>
  <si>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</si>
  <si>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</si>
  <si>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</si>
  <si>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</si>
  <si>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</si>
  <si>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</si>
  <si>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</si>
  <si>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</si>
  <si>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</si>
  <si>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</si>
  <si>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</si>
  <si>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</si>
  <si>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</si>
  <si>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</si>
  <si>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</si>
  <si>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</si>
  <si>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</si>
  <si>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</si>
  <si>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</si>
  <si>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</si>
  <si>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</si>
  <si>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</si>
  <si>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</si>
  <si>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</si>
  <si>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</si>
  <si>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</si>
  <si>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</si>
  <si>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</si>
  <si>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</si>
  <si>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</si>
  <si>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</si>
  <si>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</si>
  <si>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</si>
  <si>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</si>
  <si>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</si>
  <si>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</si>
  <si>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</si>
  <si>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</si>
  <si>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</si>
  <si>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</si>
  <si>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</si>
  <si>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</si>
  <si>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</si>
  <si>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</si>
  <si>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</si>
  <si>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</si>
  <si>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</si>
  <si>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</si>
  <si>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</si>
  <si>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</si>
  <si>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</si>
  <si>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</si>
  <si>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</si>
  <si>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</si>
  <si>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</si>
  <si>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</si>
  <si>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</si>
  <si>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</si>
  <si>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</si>
  <si>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</si>
  <si>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</si>
  <si>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</si>
  <si>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</si>
  <si>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</si>
  <si>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</si>
  <si>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</si>
  <si>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</si>
  <si>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</si>
  <si>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</si>
  <si>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</si>
  <si>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</si>
  <si>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</si>
  <si>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</si>
  <si>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</si>
  <si>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</si>
  <si>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</si>
  <si>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</si>
  <si>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</si>
  <si>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</si>
  <si>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</si>
  <si>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</si>
  <si>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</si>
  <si>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</si>
  <si>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</si>
  <si>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</si>
  <si>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</si>
  <si>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</si>
  <si>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</si>
  <si>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</si>
  <si>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</si>
  <si>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</si>
  <si>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</si>
  <si>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</si>
  <si>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</si>
  <si>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</si>
  <si>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</si>
  <si>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</si>
  <si>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</si>
  <si>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</si>
  <si>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</si>
  <si>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</si>
  <si>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</si>
  <si>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</si>
  <si>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</si>
  <si>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</si>
  <si>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</si>
  <si>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</si>
  <si>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</si>
  <si>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</si>
  <si>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</si>
  <si>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</si>
  <si>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</si>
  <si>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</si>
  <si>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</si>
  <si>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</si>
  <si>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</si>
  <si>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</si>
  <si>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</si>
  <si>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</si>
  <si>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</si>
  <si>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</si>
  <si>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</si>
  <si>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</si>
  <si>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</si>
  <si>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</si>
  <si>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</si>
  <si>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</si>
  <si>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</si>
  <si>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</si>
  <si>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</si>
  <si>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</si>
  <si>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</si>
  <si>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</si>
  <si>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</si>
  <si>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</si>
  <si>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</si>
  <si>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</si>
  <si>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</si>
  <si>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</si>
  <si>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</si>
  <si>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</si>
  <si>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</si>
  <si>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</si>
  <si>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</si>
  <si>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</si>
  <si>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</si>
  <si>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</si>
  <si>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</si>
  <si>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</si>
  <si>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</si>
  <si>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</si>
  <si>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</si>
  <si>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</si>
  <si>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</si>
  <si>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</si>
  <si>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</si>
  <si>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</si>
  <si>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</si>
  <si>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</si>
  <si>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</si>
  <si>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</si>
  <si>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</si>
  <si>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</si>
  <si>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</si>
  <si>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</si>
  <si>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</si>
  <si>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</si>
  <si>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</si>
  <si>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</si>
  <si>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</si>
  <si>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</si>
  <si>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</si>
  <si>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</si>
  <si>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</si>
  <si>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</si>
  <si>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</si>
  <si>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</si>
  <si>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</si>
  <si>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</si>
  <si>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</si>
  <si>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</si>
  <si>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</si>
  <si>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</si>
  <si>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</si>
  <si>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</si>
  <si>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</si>
  <si>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</si>
  <si>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</si>
  <si>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</si>
  <si>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</si>
  <si>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</si>
  <si>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</si>
  <si>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</si>
  <si>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</si>
  <si>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</si>
  <si>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</si>
  <si>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</si>
  <si>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</si>
  <si>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</si>
  <si>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</si>
  <si>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</si>
  <si>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</si>
  <si>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</si>
  <si>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</si>
  <si>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</si>
  <si>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</si>
  <si>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</si>
  <si>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</si>
  <si>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</si>
  <si>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</si>
  <si>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</si>
  <si>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</si>
  <si>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</si>
  <si>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</si>
  <si>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</si>
  <si>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</si>
  <si>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</si>
  <si>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</si>
  <si>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</si>
  <si>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</si>
  <si>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</si>
  <si>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</si>
  <si>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</si>
  <si>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</si>
  <si>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</si>
  <si>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</si>
  <si>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</si>
  <si>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</si>
  <si>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</si>
  <si>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</si>
  <si>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</si>
  <si>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</si>
  <si>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</si>
  <si>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</si>
  <si>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</si>
  <si>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</si>
  <si>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</si>
  <si>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</si>
  <si>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</si>
  <si>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</si>
  <si>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</si>
  <si>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</si>
  <si>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</si>
  <si>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</si>
  <si>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</si>
  <si>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</si>
  <si>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</si>
  <si>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</si>
  <si>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</si>
  <si>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</si>
  <si>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</si>
  <si>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</si>
  <si>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</si>
  <si>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</si>
  <si>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</si>
  <si>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</si>
  <si>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</si>
  <si>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</si>
  <si>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</si>
  <si>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</si>
  <si>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</si>
  <si>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</si>
  <si>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</si>
  <si>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</si>
  <si>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</si>
  <si>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</si>
  <si>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</si>
  <si>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</si>
  <si>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</si>
  <si>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</si>
  <si>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</si>
  <si>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</si>
  <si>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</si>
  <si>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</si>
  <si>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</si>
  <si>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</si>
  <si>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</si>
  <si>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</si>
  <si>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</si>
  <si>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</si>
  <si>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</si>
  <si>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</si>
  <si>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</si>
  <si>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</si>
  <si>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</si>
  <si>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</si>
  <si>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</si>
  <si>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</si>
  <si>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</si>
  <si>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</si>
  <si>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</si>
  <si>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</si>
  <si>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</si>
  <si>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</si>
  <si>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</si>
  <si>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</si>
  <si>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</si>
  <si>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</si>
  <si>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</si>
  <si>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</si>
  <si>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</si>
  <si>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</si>
  <si>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</si>
  <si>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</si>
  <si>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</si>
  <si>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</si>
  <si>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</si>
  <si>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</si>
  <si>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</si>
  <si>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</si>
  <si>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</si>
  <si>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</si>
  <si>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</si>
  <si>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</si>
  <si>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</si>
  <si>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</si>
  <si>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</si>
  <si>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</si>
  <si>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</si>
  <si>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</si>
  <si>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</si>
  <si>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</si>
  <si>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</si>
  <si>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</si>
  <si>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</si>
  <si>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</si>
  <si>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</si>
  <si>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</si>
  <si>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</si>
  <si>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</si>
  <si>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</si>
  <si>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</si>
  <si>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</si>
  <si>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</si>
  <si>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</si>
  <si>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</si>
  <si>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</si>
  <si>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</si>
  <si>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</si>
  <si>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</si>
  <si>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</si>
  <si>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</si>
  <si>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</si>
  <si>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</si>
  <si>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</si>
  <si>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</si>
  <si>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</si>
  <si>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</si>
  <si>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</si>
  <si>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</si>
  <si>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</si>
  <si>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</si>
  <si>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</si>
  <si>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</si>
  <si>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</si>
  <si>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</si>
  <si>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</si>
  <si>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</si>
  <si>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</si>
  <si>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</si>
  <si>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</si>
  <si>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</si>
  <si>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</si>
  <si>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</si>
  <si>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</si>
  <si>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</si>
  <si>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</si>
  <si>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</si>
  <si>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</si>
  <si>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</si>
  <si>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</si>
  <si>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</si>
  <si>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</si>
  <si>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</si>
  <si>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</si>
  <si>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</si>
  <si>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</si>
  <si>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</si>
  <si>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</si>
  <si>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</si>
  <si>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</si>
  <si>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</si>
  <si>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</si>
  <si>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</si>
  <si>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</si>
  <si>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</si>
  <si>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</si>
  <si>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</si>
  <si>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</si>
  <si>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</si>
  <si>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</si>
  <si>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</si>
  <si>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</si>
  <si>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</si>
  <si>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</si>
  <si>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</si>
  <si>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</si>
  <si>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</si>
  <si>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</si>
  <si>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</si>
  <si>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</si>
  <si>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</si>
  <si>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</si>
  <si>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</si>
  <si>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</si>
  <si>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</si>
  <si>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</si>
  <si>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</si>
  <si>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</si>
  <si>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</si>
  <si>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</si>
  <si>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</si>
  <si>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</si>
  <si>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</si>
  <si>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</si>
  <si>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</si>
  <si>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</si>
  <si>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</si>
  <si>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</si>
  <si>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</si>
  <si>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</si>
  <si>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</si>
  <si>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</si>
  <si>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</si>
  <si>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</si>
  <si>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</si>
  <si>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</si>
  <si>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</si>
  <si>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</si>
  <si>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</si>
  <si>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</si>
  <si>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</si>
  <si>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</si>
  <si>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</si>
  <si>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</si>
  <si>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</si>
  <si>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</si>
  <si>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</si>
  <si>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</si>
  <si>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</si>
  <si>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</si>
  <si>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</si>
  <si>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</si>
  <si>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</si>
  <si>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</si>
  <si>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</si>
  <si>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</si>
  <si>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</si>
  <si>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</si>
  <si>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</si>
  <si>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</si>
  <si>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</si>
  <si>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</si>
  <si>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</si>
  <si>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</si>
  <si>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</si>
  <si>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</si>
  <si>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</si>
  <si>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</si>
  <si>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</si>
  <si>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</si>
  <si>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</si>
  <si>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</si>
  <si>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</si>
  <si>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</si>
  <si>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</si>
  <si>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</si>
  <si>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</si>
  <si>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</si>
  <si>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</si>
  <si>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</si>
  <si>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</si>
  <si>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</si>
  <si>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</si>
  <si>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</si>
  <si>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</si>
  <si>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</si>
  <si>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</si>
  <si>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</si>
  <si>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</si>
  <si>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</si>
  <si>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</si>
  <si>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</si>
  <si>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</si>
  <si>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</si>
  <si>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</si>
  <si>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</si>
  <si>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</si>
  <si>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</si>
  <si>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</si>
  <si>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</si>
  <si>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</si>
  <si>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</si>
  <si>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</si>
  <si>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</si>
  <si>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</si>
  <si>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</si>
  <si>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</si>
  <si>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</si>
  <si>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</si>
  <si>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</si>
  <si>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</si>
  <si>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</si>
  <si>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</si>
  <si>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</si>
  <si>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</si>
  <si>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</si>
  <si>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</si>
  <si>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</si>
  <si>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</si>
  <si>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</si>
  <si>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</si>
  <si>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</si>
  <si>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</si>
  <si>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</si>
  <si>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</si>
  <si>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</si>
  <si>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</si>
  <si>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</si>
  <si>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</si>
  <si>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</si>
  <si>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</si>
  <si>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</si>
  <si>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</si>
  <si>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</si>
  <si>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</si>
  <si>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</si>
  <si>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</si>
  <si>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</si>
  <si>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</si>
  <si>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</si>
  <si>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</si>
  <si>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</si>
  <si>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</si>
  <si>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</si>
  <si>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</si>
  <si>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</si>
  <si>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</si>
  <si>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</si>
  <si>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</si>
  <si>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</si>
  <si>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</si>
  <si>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</si>
  <si>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</si>
  <si>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</si>
  <si>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</si>
  <si>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</si>
  <si>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</si>
  <si>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</si>
  <si>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</si>
  <si>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</si>
  <si>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</si>
  <si>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</si>
  <si>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</si>
  <si>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</si>
  <si>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</si>
  <si>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</si>
  <si>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</si>
  <si>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</si>
  <si>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</si>
  <si>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</si>
  <si>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</si>
  <si>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</si>
  <si>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</si>
  <si>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</si>
  <si>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</si>
  <si>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</si>
  <si>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</si>
  <si>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</si>
  <si>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</si>
  <si>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</si>
  <si>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</si>
  <si>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</si>
  <si>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</si>
  <si>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</si>
  <si>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</si>
  <si>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</si>
  <si>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</si>
  <si>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</si>
  <si>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</si>
  <si>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</si>
  <si>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</si>
  <si>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</si>
  <si>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</si>
  <si>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</si>
  <si>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</si>
  <si>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</si>
  <si>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</si>
  <si>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</si>
  <si>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</si>
  <si>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</si>
  <si>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</si>
  <si>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</si>
  <si>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</si>
  <si>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</si>
  <si>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</si>
  <si>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</si>
  <si>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</si>
  <si>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</si>
  <si>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</si>
  <si>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</si>
  <si>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</si>
  <si>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</si>
  <si>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</si>
  <si>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</si>
  <si>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</si>
  <si>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</si>
  <si>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</si>
  <si>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</si>
  <si>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</si>
  <si>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</si>
  <si>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</si>
  <si>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</si>
  <si>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</si>
  <si>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</si>
  <si>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</si>
  <si>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</si>
  <si>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</si>
  <si>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</si>
  <si>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</si>
  <si>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</si>
  <si>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</si>
  <si>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</si>
  <si>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</si>
  <si>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</si>
  <si>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</si>
  <si>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</si>
  <si>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</si>
  <si>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</si>
  <si>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</si>
  <si>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</si>
  <si>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</si>
  <si>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</si>
  <si>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</si>
  <si>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</si>
  <si>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</si>
  <si>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</si>
  <si>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</si>
  <si>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</si>
  <si>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</si>
  <si>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</si>
  <si>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</si>
  <si>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</si>
  <si>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</si>
  <si>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</si>
  <si>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</si>
  <si>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</si>
  <si>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</si>
  <si>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</si>
  <si>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</si>
  <si>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</si>
  <si>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</si>
  <si>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</si>
  <si>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</si>
  <si>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</si>
  <si>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</si>
  <si>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</si>
  <si>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</si>
  <si>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</si>
  <si>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</si>
  <si>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</si>
  <si>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</si>
  <si>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</si>
  <si>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</si>
  <si>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</si>
  <si>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</si>
  <si>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</si>
  <si>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</si>
  <si>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</si>
  <si>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</si>
  <si>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</si>
  <si>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</si>
  <si>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</si>
  <si>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</si>
  <si>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</si>
  <si>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</si>
  <si>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</si>
  <si>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</si>
  <si>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</si>
  <si>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</si>
  <si>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</si>
  <si>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</si>
  <si>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</si>
  <si>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</si>
  <si>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</si>
  <si>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</si>
  <si>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</si>
  <si>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</si>
  <si>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</si>
  <si>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</si>
  <si>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</si>
  <si>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</si>
  <si>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</si>
  <si>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</si>
  <si>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</si>
  <si>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</si>
  <si>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</si>
  <si>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</si>
  <si>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</si>
  <si>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</si>
  <si>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</si>
  <si>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</si>
  <si>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</si>
  <si>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</si>
  <si>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</si>
  <si>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</si>
  <si>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</si>
  <si>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</si>
  <si>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</si>
  <si>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</si>
  <si>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</si>
  <si>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</si>
  <si>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</si>
  <si>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</si>
  <si>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</si>
  <si>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</si>
  <si>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</si>
  <si>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</si>
  <si>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</si>
  <si>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</si>
  <si>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</si>
  <si>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</si>
  <si>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</si>
  <si>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</si>
  <si>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</si>
  <si>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</si>
  <si>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</si>
  <si>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</si>
  <si>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</si>
  <si>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</si>
  <si>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</si>
  <si>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</si>
  <si>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</si>
  <si>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</si>
  <si>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</si>
  <si>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</si>
  <si>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</si>
  <si>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</si>
  <si>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</si>
  <si>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</si>
  <si>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</si>
  <si>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</si>
  <si>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</si>
  <si>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</si>
  <si>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</si>
  <si>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</si>
  <si>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</si>
  <si>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</si>
  <si>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</si>
  <si>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</si>
  <si>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</si>
  <si>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</si>
  <si>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</si>
  <si>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</si>
  <si>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</si>
  <si>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</si>
  <si>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</si>
  <si>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</si>
  <si>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</si>
  <si>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</si>
  <si>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</si>
  <si>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</si>
  <si>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</si>
  <si>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</si>
  <si>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</si>
  <si>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</si>
  <si>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</si>
  <si>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</si>
  <si>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</si>
  <si>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</si>
  <si>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</si>
  <si>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</si>
  <si>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</si>
  <si>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</si>
  <si>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</si>
  <si>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</si>
  <si>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</si>
  <si>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</si>
  <si>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</si>
  <si>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</si>
  <si>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</si>
  <si>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</si>
  <si>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</si>
  <si>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</si>
  <si>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</si>
  <si>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</si>
  <si>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</si>
  <si>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</si>
  <si>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</si>
  <si>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</si>
  <si>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</si>
  <si>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</si>
  <si>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</si>
  <si>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</si>
  <si>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</si>
  <si>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</si>
  <si>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</si>
  <si>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</si>
  <si>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</si>
  <si>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</si>
  <si>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</si>
  <si>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</si>
  <si>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</si>
  <si>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</si>
  <si>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</si>
  <si>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</si>
  <si>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</si>
  <si>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</si>
  <si>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</si>
  <si>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</si>
  <si>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</si>
  <si>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</si>
  <si>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</si>
  <si>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</si>
  <si>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</si>
  <si>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</si>
  <si>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</si>
  <si>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</si>
  <si>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</si>
  <si>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</si>
  <si>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</si>
  <si>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</si>
  <si>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</si>
  <si>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</si>
  <si>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</si>
  <si>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</si>
  <si>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</si>
  <si>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</si>
  <si>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</si>
  <si>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</si>
  <si>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</si>
  <si>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</si>
  <si>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</si>
  <si>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</si>
  <si>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</si>
  <si>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</si>
  <si>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</si>
  <si>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</si>
  <si>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</si>
  <si>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</si>
  <si>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</si>
  <si>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</si>
  <si>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</si>
  <si>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</si>
  <si>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</si>
  <si>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</si>
  <si>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</si>
  <si>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</si>
  <si>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</si>
  <si>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</si>
  <si>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</si>
  <si>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</si>
  <si>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</si>
  <si>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</si>
  <si>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</si>
  <si>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</si>
  <si>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</si>
  <si>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</si>
  <si>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</si>
  <si>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</si>
  <si>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</si>
  <si>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</si>
  <si>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</si>
  <si>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</si>
  <si>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</si>
  <si>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</si>
  <si>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</si>
  <si>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</si>
  <si>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</si>
  <si>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</si>
  <si>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</si>
  <si>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</si>
  <si>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</si>
  <si>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</si>
  <si>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</si>
  <si>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</si>
  <si>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</si>
  <si>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</si>
  <si>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</si>
  <si>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</si>
  <si>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</si>
  <si>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</si>
  <si>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</si>
  <si>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</si>
  <si>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</si>
  <si>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</si>
  <si>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</si>
  <si>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</si>
  <si>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</si>
  <si>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</si>
  <si>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</si>
  <si>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</si>
  <si>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</si>
  <si>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</si>
  <si>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</si>
  <si>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</si>
  <si>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</si>
  <si>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</si>
  <si>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</si>
  <si>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</si>
  <si>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</si>
  <si>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</si>
  <si>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</si>
  <si>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</si>
  <si>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</si>
  <si>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</si>
  <si>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</si>
  <si>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</si>
  <si>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</si>
  <si>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</si>
  <si>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</si>
  <si>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</si>
  <si>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</si>
  <si>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</si>
  <si>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</si>
  <si>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</si>
  <si>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</si>
  <si>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</si>
  <si>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</si>
  <si>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</si>
  <si>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</si>
  <si>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</si>
  <si>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</si>
  <si>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</si>
  <si>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</si>
  <si>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</si>
  <si>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</si>
  <si>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</si>
  <si>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</si>
  <si>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</si>
  <si>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</si>
  <si>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</si>
  <si>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</si>
  <si>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</si>
  <si>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</si>
  <si>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</si>
  <si>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</si>
  <si>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</si>
  <si>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</si>
  <si>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</si>
  <si>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</si>
  <si>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</si>
  <si>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</si>
  <si>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</si>
  <si>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</si>
  <si>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</si>
  <si>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</si>
  <si>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</si>
  <si>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</si>
  <si>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</si>
  <si>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</si>
  <si>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</si>
  <si>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</si>
  <si>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</si>
  <si>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</si>
  <si>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</si>
  <si>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</si>
  <si>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</si>
  <si>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</si>
  <si>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</si>
  <si>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</si>
  <si>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</si>
  <si>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</si>
  <si>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</si>
  <si>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</si>
  <si>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</si>
  <si>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</si>
  <si>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</si>
  <si>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</si>
  <si>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</si>
  <si>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</si>
  <si>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</si>
  <si>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</si>
  <si>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</si>
  <si>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</si>
  <si>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</si>
  <si>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</si>
  <si>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</si>
  <si>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</si>
  <si>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</si>
  <si>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</si>
  <si>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</si>
  <si>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</si>
  <si>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</si>
  <si>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</si>
  <si>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</si>
  <si>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</si>
  <si>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</si>
  <si>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</si>
  <si>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</si>
  <si>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</si>
  <si>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</si>
  <si>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</si>
  <si>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</si>
  <si>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</si>
  <si>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</si>
  <si>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</si>
  <si>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</si>
  <si>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</si>
  <si>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</si>
  <si>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</si>
  <si>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</si>
  <si>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</si>
  <si>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</si>
  <si>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</si>
  <si>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</si>
  <si>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</si>
  <si>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</si>
  <si>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</si>
  <si>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</si>
  <si>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</si>
  <si>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</si>
  <si>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</si>
  <si>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</si>
  <si>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</si>
  <si>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</si>
  <si>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</si>
  <si>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</si>
  <si>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</si>
  <si>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</si>
  <si>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</si>
  <si>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</si>
  <si>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</si>
  <si>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</si>
  <si>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</si>
  <si>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</si>
  <si>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</si>
  <si>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</si>
  <si>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</si>
  <si>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</si>
  <si>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</si>
  <si>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</si>
  <si>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</si>
  <si>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</si>
  <si>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</si>
  <si>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</si>
  <si>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</si>
  <si>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</si>
  <si>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</si>
  <si>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</si>
  <si>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</si>
  <si>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</si>
  <si>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</si>
  <si>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</si>
  <si>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</si>
  <si>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</si>
  <si>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</si>
  <si>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</si>
  <si>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</si>
  <si>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</si>
  <si>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</si>
  <si>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</si>
  <si>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</si>
  <si>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</si>
  <si>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</si>
  <si>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</si>
  <si>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</si>
  <si>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</si>
  <si>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</si>
  <si>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</si>
  <si>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</si>
  <si>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</si>
  <si>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</si>
  <si>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</si>
  <si>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</si>
  <si>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</si>
  <si>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</si>
  <si>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</si>
  <si>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</si>
  <si>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</si>
  <si>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</si>
  <si>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</si>
  <si>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</si>
  <si>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</si>
  <si>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</si>
  <si>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</si>
  <si>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</si>
  <si>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</si>
  <si>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</si>
  <si>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</si>
  <si>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</si>
  <si>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</si>
  <si>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</si>
  <si>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</si>
  <si>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</si>
  <si>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</si>
  <si>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</si>
  <si>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</si>
  <si>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</si>
  <si>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</si>
  <si>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</si>
  <si>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</si>
  <si>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</si>
  <si>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</si>
  <si>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</si>
  <si>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</si>
  <si>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</si>
  <si>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</si>
  <si>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</si>
  <si>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</si>
  <si>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</si>
  <si>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</si>
  <si>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</si>
  <si>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</si>
  <si>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</si>
  <si>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</si>
  <si>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</si>
  <si>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</si>
  <si>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</si>
  <si>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</si>
  <si>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</si>
  <si>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</si>
  <si>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</si>
  <si>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</si>
  <si>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</si>
  <si>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</si>
  <si>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</si>
  <si>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</si>
  <si>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</si>
  <si>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</si>
  <si>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</si>
  <si>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</si>
  <si>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</si>
  <si>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</si>
  <si>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</si>
  <si>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</si>
  <si>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</si>
  <si>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</si>
  <si>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</si>
  <si>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</si>
  <si>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</si>
  <si>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</si>
  <si>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</si>
  <si>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</si>
  <si>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</si>
  <si>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</si>
  <si>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</si>
  <si>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</si>
  <si>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</si>
  <si>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</si>
  <si>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</si>
  <si>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</si>
  <si>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</si>
  <si>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</si>
  <si>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</si>
  <si>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</si>
  <si>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</si>
  <si>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</si>
  <si>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</si>
  <si>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</si>
  <si>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</si>
  <si>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</si>
  <si>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</si>
  <si>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</si>
  <si>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</si>
  <si>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</si>
  <si>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</si>
  <si>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</si>
  <si>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</si>
  <si>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</si>
  <si>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</si>
  <si>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</si>
  <si>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</si>
  <si>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</si>
  <si>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</si>
  <si>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</si>
  <si>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</si>
  <si>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</si>
  <si>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</si>
  <si>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</si>
  <si>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</si>
  <si>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</si>
  <si>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</si>
  <si>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</si>
  <si>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</si>
  <si>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</si>
  <si>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</si>
  <si>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</si>
  <si>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</si>
  <si>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</si>
  <si>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</si>
  <si>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</si>
  <si>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</si>
  <si>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</si>
  <si>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</si>
  <si>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</si>
  <si>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</si>
  <si>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</si>
  <si>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</si>
  <si>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</si>
  <si>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</si>
  <si>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</si>
  <si>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</si>
  <si>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</si>
  <si>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</si>
  <si>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</si>
  <si>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</si>
  <si>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</si>
  <si>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</si>
  <si>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</si>
  <si>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</si>
  <si>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</si>
  <si>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</si>
  <si>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</si>
  <si>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</si>
  <si>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</si>
  <si>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</si>
  <si>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</si>
  <si>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</si>
  <si>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</si>
  <si>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</si>
  <si>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</si>
  <si>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</si>
  <si>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</si>
  <si>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</si>
  <si>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</si>
  <si>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</si>
  <si>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</si>
  <si>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</si>
  <si>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</si>
  <si>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</si>
  <si>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</si>
  <si>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</si>
  <si>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</si>
  <si>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</si>
  <si>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</si>
  <si>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</si>
  <si>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</si>
  <si>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</si>
  <si>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</si>
  <si>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</si>
  <si>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</si>
  <si>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</si>
  <si>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</si>
  <si>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</si>
  <si>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</si>
  <si>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</si>
  <si>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</si>
  <si>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</si>
  <si>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</si>
  <si>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</si>
  <si>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</si>
  <si>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</si>
  <si>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</si>
  <si>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</si>
  <si>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</si>
  <si>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</si>
  <si>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</si>
  <si>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</si>
  <si>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</si>
  <si>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</si>
  <si>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</si>
  <si>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</si>
  <si>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</si>
  <si>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</si>
  <si>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</si>
  <si>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</si>
  <si>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</si>
  <si>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</si>
  <si>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</si>
  <si>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</si>
  <si>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</si>
  <si>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</si>
  <si>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</si>
  <si>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</si>
  <si>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</si>
  <si>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</si>
  <si>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</si>
  <si>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</si>
  <si>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</si>
  <si>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</si>
  <si>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</si>
  <si>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</si>
  <si>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</si>
  <si>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</si>
  <si>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</si>
  <si>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</si>
  <si>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</si>
  <si>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</si>
  <si>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</si>
  <si>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</si>
  <si>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</si>
  <si>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</si>
  <si>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</si>
  <si>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</si>
  <si>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</si>
  <si>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</si>
  <si>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</si>
  <si>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</si>
  <si>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</si>
  <si>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</si>
  <si>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</si>
  <si>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</si>
  <si>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</si>
  <si>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</si>
  <si>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</si>
  <si>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</si>
  <si>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</si>
  <si>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</si>
  <si>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</si>
  <si>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</si>
  <si>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</si>
  <si>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</si>
  <si>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</si>
  <si>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</si>
  <si>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</si>
  <si>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</si>
  <si>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</si>
  <si>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</si>
  <si>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</si>
  <si>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</si>
  <si>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</si>
  <si>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</si>
  <si>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</si>
  <si>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</si>
  <si>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</si>
  <si>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</si>
  <si>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</si>
  <si>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</si>
  <si>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</si>
  <si>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</si>
  <si>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</si>
  <si>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</si>
  <si>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</si>
  <si>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</si>
  <si>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</si>
  <si>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</si>
  <si>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</si>
  <si>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</si>
  <si>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</si>
  <si>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</si>
  <si>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</si>
  <si>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</si>
  <si>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</si>
  <si>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</si>
  <si>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</si>
  <si>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</si>
  <si>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</si>
  <si>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</si>
  <si>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</si>
  <si>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</si>
  <si>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</si>
  <si>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</si>
  <si>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</si>
  <si>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</si>
  <si>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</si>
  <si>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</si>
  <si>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</si>
  <si>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</si>
  <si>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</si>
  <si>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</si>
  <si>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</si>
  <si>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</si>
  <si>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</si>
  <si>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</si>
  <si>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</si>
  <si>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</si>
  <si>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</si>
  <si>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</si>
  <si>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</si>
  <si>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</si>
  <si>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</si>
  <si>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</si>
  <si>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</si>
  <si>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</si>
  <si>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</si>
  <si>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</si>
  <si>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</si>
  <si>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</si>
  <si>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</si>
  <si>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</si>
  <si>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</si>
  <si>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</si>
  <si>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</si>
  <si>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</si>
  <si>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</si>
  <si>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</si>
  <si>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</si>
  <si>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</si>
  <si>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</si>
  <si>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</si>
  <si>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</si>
  <si>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</si>
  <si>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</si>
  <si>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</si>
  <si>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</si>
  <si>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</si>
  <si>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</si>
  <si>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</si>
  <si>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</si>
  <si>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</si>
  <si>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</si>
  <si>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</si>
  <si>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</si>
  <si>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</si>
  <si>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</si>
  <si>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</si>
  <si>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</si>
  <si>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</si>
  <si>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</si>
  <si>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</si>
  <si>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</si>
  <si>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</si>
  <si>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</si>
  <si>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</si>
  <si>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</si>
  <si>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</si>
  <si>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</si>
  <si>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</si>
  <si>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</si>
  <si>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</si>
  <si>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</si>
  <si>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</si>
  <si>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</si>
  <si>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</si>
  <si>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</si>
  <si>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</si>
  <si>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</si>
  <si>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</si>
  <si>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</si>
  <si>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</si>
  <si>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</si>
  <si>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</si>
  <si>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</si>
  <si>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</si>
  <si>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</si>
  <si>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</si>
  <si>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</si>
  <si>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</si>
  <si>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</si>
  <si>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</si>
  <si>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</si>
  <si>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</si>
  <si>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</si>
  <si>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</si>
  <si>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</si>
  <si>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</si>
  <si>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</si>
  <si>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</si>
  <si>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</si>
  <si>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</si>
  <si>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</si>
  <si>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</si>
  <si>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</si>
  <si>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</si>
  <si>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</si>
  <si>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</si>
  <si>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</si>
  <si>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</si>
  <si>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</si>
  <si>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</si>
  <si>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</si>
  <si>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</si>
  <si>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</si>
  <si>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</si>
  <si>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</si>
  <si>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</si>
  <si>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</si>
  <si>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</si>
  <si>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</si>
  <si>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</si>
  <si>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</si>
  <si>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</si>
  <si>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</si>
  <si>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</si>
  <si>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</si>
  <si>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</si>
  <si>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</si>
  <si>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</si>
  <si>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</si>
  <si>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</si>
  <si>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</si>
  <si>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</si>
  <si>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</si>
  <si>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</si>
  <si>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</si>
  <si>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</si>
  <si>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</si>
  <si>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</si>
  <si>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</si>
  <si>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</si>
  <si>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</si>
  <si>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</si>
  <si>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</si>
  <si>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</si>
  <si>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</si>
  <si>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</si>
  <si>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</si>
  <si>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</si>
  <si>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</si>
  <si>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</si>
  <si>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</si>
  <si>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</si>
  <si>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</si>
  <si>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</si>
  <si>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</si>
  <si>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</si>
  <si>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</si>
  <si>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</si>
  <si>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</si>
  <si>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</si>
  <si>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</si>
  <si>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</si>
  <si>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</si>
  <si>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</si>
  <si>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</si>
  <si>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</si>
  <si>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</si>
  <si>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</si>
  <si>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</si>
  <si>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</si>
  <si>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</si>
  <si>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</si>
  <si>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</si>
  <si>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</si>
  <si>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</si>
  <si>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</si>
  <si>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</si>
  <si>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</si>
  <si>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</si>
  <si>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</si>
  <si>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</si>
  <si>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</si>
  <si>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</si>
  <si>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</si>
  <si>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</si>
  <si>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</si>
  <si>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</si>
  <si>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</si>
  <si>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</si>
  <si>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</si>
  <si>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</si>
  <si>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</si>
  <si>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</si>
  <si>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</si>
  <si>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</si>
  <si>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</si>
  <si>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</si>
  <si>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</si>
  <si>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</si>
  <si>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</si>
  <si>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</si>
  <si>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</si>
  <si>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</si>
  <si>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</si>
  <si>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</si>
  <si>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</si>
  <si>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</si>
  <si>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</si>
  <si>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</si>
  <si>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</si>
  <si>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</si>
  <si>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</si>
  <si>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</si>
  <si>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</si>
  <si>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</si>
  <si>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</si>
  <si>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</si>
  <si>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</si>
  <si>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</si>
  <si>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</si>
  <si>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</si>
  <si>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</si>
  <si>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</si>
  <si>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</si>
  <si>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</si>
  <si>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</si>
  <si>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</si>
  <si>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</si>
  <si>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</si>
  <si>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</si>
  <si>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</si>
  <si>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</si>
  <si>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</si>
  <si>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</si>
  <si>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</si>
  <si>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</si>
  <si>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</si>
  <si>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</si>
  <si>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</si>
  <si>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</si>
  <si>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</si>
  <si>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</si>
  <si>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</si>
  <si>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</si>
  <si>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</si>
  <si>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</si>
  <si>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</si>
  <si>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</si>
  <si>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</si>
  <si>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</si>
  <si>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</si>
  <si>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</si>
  <si>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</si>
  <si>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</si>
  <si>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</si>
  <si>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</si>
  <si>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</si>
  <si>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</si>
  <si>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</si>
  <si>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</si>
  <si>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</si>
  <si>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</si>
  <si>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</si>
  <si>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</si>
  <si>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</si>
  <si>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</si>
  <si>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</si>
  <si>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</si>
  <si>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</si>
  <si>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</si>
  <si>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</si>
  <si>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</si>
  <si>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</si>
  <si>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</si>
  <si>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</si>
  <si>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</si>
  <si>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</si>
  <si>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</si>
  <si>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</si>
  <si>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</si>
  <si>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</si>
  <si>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</si>
  <si>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</si>
  <si>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</si>
  <si>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</si>
  <si>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</si>
  <si>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</si>
  <si>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</si>
  <si>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</si>
  <si>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</si>
  <si>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</si>
  <si>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</si>
  <si>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</si>
  <si>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</si>
  <si>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</si>
  <si>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</si>
  <si>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</si>
  <si>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</si>
  <si>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</si>
  <si>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</si>
  <si>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</si>
  <si>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</si>
  <si>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</si>
  <si>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</si>
  <si>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</si>
  <si>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</si>
  <si>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</si>
  <si>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</si>
  <si>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</si>
  <si>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</si>
  <si>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</si>
  <si>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</si>
  <si>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</si>
  <si>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</si>
  <si>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</si>
  <si>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</si>
  <si>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</si>
  <si>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</si>
  <si>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</si>
  <si>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</si>
  <si>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</si>
  <si>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</si>
  <si>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</si>
  <si>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</si>
  <si>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</si>
  <si>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</si>
  <si>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</si>
  <si>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</si>
  <si>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</si>
  <si>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</si>
  <si>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</si>
  <si>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</si>
  <si>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</si>
  <si>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</si>
  <si>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</si>
  <si>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</si>
  <si>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</si>
  <si>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</si>
  <si>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</si>
  <si>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</si>
  <si>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</si>
  <si>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</si>
  <si>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</si>
  <si>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</si>
  <si>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</si>
  <si>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</si>
  <si>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</si>
  <si>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</si>
  <si>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</si>
  <si>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</si>
  <si>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</si>
  <si>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</si>
  <si>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</si>
  <si>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</si>
  <si>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</si>
  <si>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</si>
  <si>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</si>
  <si>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</si>
  <si>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</si>
  <si>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</si>
  <si>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</si>
  <si>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</si>
  <si>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</si>
  <si>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</si>
  <si>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</si>
  <si>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</si>
  <si>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</si>
  <si>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</si>
  <si>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</si>
  <si>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</si>
  <si>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</si>
  <si>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</si>
  <si>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</si>
  <si>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</si>
  <si>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</si>
  <si>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</si>
  <si>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</si>
  <si>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</si>
  <si>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</si>
  <si>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</si>
  <si>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</si>
  <si>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</si>
  <si>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</si>
  <si>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</si>
  <si>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</si>
  <si>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</si>
  <si>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</si>
  <si>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</si>
  <si>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</si>
  <si>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</si>
  <si>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</si>
  <si>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</si>
  <si>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</si>
  <si>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</si>
  <si>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</si>
  <si>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</si>
  <si>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</si>
  <si>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</si>
  <si>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</si>
  <si>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</si>
  <si>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</si>
  <si>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</si>
  <si>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</si>
  <si>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</si>
  <si>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</si>
  <si>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</si>
  <si>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</si>
  <si>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</si>
  <si>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</si>
  <si>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</si>
  <si>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</si>
  <si>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</si>
  <si>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</si>
  <si>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</si>
  <si>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</si>
  <si>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</si>
  <si>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</si>
  <si>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</si>
  <si>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</si>
  <si>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</si>
  <si>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</si>
  <si>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</si>
  <si>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</si>
  <si>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</si>
  <si>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</si>
  <si>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</si>
  <si>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</si>
  <si>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</si>
  <si>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</si>
  <si>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</si>
  <si>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</si>
  <si>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</si>
  <si>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</si>
  <si>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</si>
  <si>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</si>
  <si>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</si>
  <si>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</si>
  <si>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</si>
  <si>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</si>
  <si>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</si>
  <si>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</si>
  <si>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</si>
  <si>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</si>
  <si>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</si>
  <si>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</si>
  <si>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</si>
  <si>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</si>
  <si>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</si>
  <si>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</si>
  <si>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</si>
  <si>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</si>
  <si>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</si>
  <si>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</si>
  <si>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</si>
  <si>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</si>
  <si>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</si>
  <si>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</si>
  <si>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</si>
  <si>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</si>
  <si>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</si>
  <si>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</si>
  <si>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</si>
  <si>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</si>
  <si>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</si>
  <si>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</si>
  <si>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</si>
  <si>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</si>
  <si>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</si>
  <si>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</si>
  <si>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</si>
  <si>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</si>
  <si>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</si>
  <si>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</si>
  <si>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</si>
  <si>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</si>
  <si>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</si>
  <si>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</si>
  <si>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</si>
  <si>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</si>
  <si>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</si>
  <si>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</si>
  <si>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</si>
  <si>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</si>
  <si>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</si>
  <si>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</si>
  <si>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</si>
  <si>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</si>
  <si>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</si>
  <si>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</si>
  <si>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</si>
  <si>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</si>
  <si>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</si>
  <si>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</si>
  <si>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</si>
  <si>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</si>
  <si>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</si>
  <si>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</si>
  <si>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</si>
  <si>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</si>
  <si>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</si>
  <si>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</si>
  <si>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</si>
  <si>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</si>
  <si>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</si>
  <si>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</si>
  <si>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</si>
  <si>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</si>
  <si>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</si>
  <si>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</si>
  <si>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</si>
  <si>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</si>
  <si>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</si>
  <si>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</si>
  <si>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</si>
  <si>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</si>
  <si>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</si>
  <si>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</si>
  <si>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</si>
  <si>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</si>
  <si>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</si>
  <si>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</si>
  <si>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</si>
  <si>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</si>
  <si>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</si>
  <si>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</si>
  <si>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</si>
  <si>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</si>
  <si>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</si>
  <si>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</si>
  <si>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</si>
  <si>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</si>
  <si>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</si>
  <si>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</si>
  <si>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</si>
  <si>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</si>
  <si>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</si>
  <si>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</si>
  <si>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</si>
  <si>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</si>
  <si>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</si>
  <si>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</si>
  <si>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</si>
  <si>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</si>
  <si>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</si>
  <si>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</si>
  <si>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</si>
  <si>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</si>
  <si>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</si>
  <si>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</si>
  <si>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</si>
  <si>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</si>
  <si>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</si>
  <si>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</si>
  <si>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</si>
  <si>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</si>
  <si>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</si>
  <si>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</si>
  <si>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</si>
  <si>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</si>
  <si>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</si>
  <si>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</si>
  <si>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</si>
  <si>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</si>
  <si>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</si>
  <si>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</si>
  <si>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</si>
  <si>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</si>
  <si>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</si>
  <si>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</si>
  <si>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</si>
  <si>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</si>
  <si>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</si>
  <si>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</si>
  <si>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</si>
  <si>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</si>
  <si>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</si>
  <si>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</si>
  <si>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</si>
  <si>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</si>
  <si>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</si>
  <si>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</si>
  <si>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</si>
  <si>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</si>
  <si>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</si>
  <si>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</si>
  <si>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</si>
  <si>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</si>
  <si>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</si>
  <si>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</si>
  <si>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</si>
  <si>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</si>
  <si>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</si>
  <si>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</si>
  <si>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</si>
  <si>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</si>
  <si>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</si>
  <si>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</si>
  <si>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</si>
  <si>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</si>
  <si>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</si>
  <si>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</si>
  <si>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</si>
  <si>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</si>
  <si>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</si>
  <si>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</si>
  <si>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</si>
  <si>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</si>
  <si>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</si>
  <si>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</si>
  <si>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</si>
  <si>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</si>
  <si>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</si>
  <si>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</si>
  <si>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</si>
  <si>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</si>
  <si>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</si>
  <si>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</si>
  <si>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</si>
  <si>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</si>
  <si>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</si>
  <si>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</si>
  <si>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</si>
  <si>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</si>
  <si>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</si>
  <si>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</si>
  <si>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</si>
  <si>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</si>
  <si>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</si>
  <si>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</si>
  <si>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</si>
  <si>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</si>
  <si>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</si>
  <si>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</si>
  <si>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</si>
  <si>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</si>
  <si>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</si>
  <si>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</si>
  <si>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</si>
  <si>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</si>
  <si>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</si>
  <si>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</si>
  <si>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</si>
  <si>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</si>
  <si>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</si>
  <si>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</si>
  <si>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</si>
  <si>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</si>
  <si>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</si>
  <si>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</si>
  <si>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</si>
  <si>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</si>
  <si>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</si>
  <si>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</si>
  <si>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</si>
  <si>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</si>
  <si>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</si>
  <si>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</si>
  <si>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</si>
  <si>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</si>
  <si>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</si>
  <si>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</si>
  <si>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</si>
  <si>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</si>
  <si>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</si>
  <si>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</si>
  <si>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</si>
  <si>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</si>
  <si>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</si>
  <si>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</si>
  <si>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</si>
  <si>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</si>
  <si>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</si>
  <si>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</si>
  <si>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</si>
  <si>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</si>
  <si>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</si>
  <si>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</si>
  <si>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</si>
  <si>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</si>
  <si>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</si>
  <si>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</si>
  <si>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</si>
  <si>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</si>
  <si>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</si>
  <si>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</si>
  <si>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</si>
  <si>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</si>
  <si>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</si>
  <si>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</si>
  <si>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</si>
  <si>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</si>
  <si>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</si>
  <si>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</si>
  <si>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</si>
  <si>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</si>
  <si>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</si>
  <si>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</si>
  <si>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</si>
  <si>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</si>
  <si>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</si>
  <si>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</si>
  <si>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</si>
  <si>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</si>
  <si>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</si>
  <si>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</si>
  <si>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</si>
  <si>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</si>
  <si>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</si>
  <si>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</si>
  <si>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</si>
  <si>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</si>
  <si>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</si>
  <si>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</si>
  <si>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</si>
  <si>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</si>
  <si>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</si>
  <si>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</si>
  <si>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</si>
  <si>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</si>
  <si>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</si>
  <si>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</si>
  <si>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</si>
  <si>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</si>
  <si>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</si>
  <si>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</si>
  <si>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</si>
  <si>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</si>
  <si>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</si>
  <si>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</si>
  <si>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</si>
  <si>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</si>
  <si>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</si>
  <si>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</si>
  <si>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</si>
  <si>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</si>
  <si>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</si>
  <si>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</si>
  <si>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</si>
  <si>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</si>
  <si>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</si>
  <si>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</si>
  <si>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</si>
  <si>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</si>
  <si>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</si>
  <si>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</si>
  <si>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</si>
  <si>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</si>
  <si>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</si>
  <si>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</si>
  <si>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</si>
  <si>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</si>
  <si>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</si>
  <si>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</si>
  <si>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</si>
  <si>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</si>
  <si>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</si>
  <si>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</si>
  <si>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</si>
  <si>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</si>
  <si>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</si>
  <si>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</si>
  <si>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</si>
  <si>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</si>
  <si>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</si>
  <si>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</si>
  <si>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</si>
  <si>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</si>
  <si>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</si>
  <si>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</si>
  <si>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</si>
  <si>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</si>
  <si>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</si>
  <si>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</si>
  <si>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</si>
  <si>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</si>
  <si>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</si>
  <si>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</si>
  <si>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</si>
  <si>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</si>
  <si>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</si>
  <si>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</si>
  <si>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</si>
  <si>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</si>
  <si>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</si>
  <si>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</si>
  <si>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</si>
  <si>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</si>
  <si>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</si>
  <si>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</si>
  <si>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</si>
  <si>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</si>
  <si>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</si>
  <si>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</si>
  <si>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</si>
  <si>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</si>
  <si>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</si>
  <si>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</si>
  <si>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</si>
  <si>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</si>
  <si>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</si>
  <si>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</si>
  <si>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</si>
  <si>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</si>
  <si>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</si>
  <si>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</si>
  <si>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</si>
  <si>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</si>
  <si>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</si>
  <si>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</si>
  <si>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</si>
  <si>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</si>
  <si>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</si>
  <si>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</si>
  <si>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</si>
  <si>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</si>
  <si>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</si>
  <si>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</si>
  <si>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</si>
  <si>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</si>
  <si>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</si>
  <si>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</si>
  <si>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</si>
  <si>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</si>
  <si>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</si>
  <si>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</si>
  <si>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</si>
  <si>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</si>
  <si>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</si>
  <si>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</si>
  <si>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</si>
  <si>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</si>
  <si>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</si>
  <si>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</si>
  <si>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</si>
  <si>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</si>
  <si>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</si>
  <si>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</si>
  <si>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</si>
  <si>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</si>
  <si>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</si>
  <si>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</si>
  <si>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</si>
  <si>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</si>
  <si>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</si>
  <si>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</si>
  <si>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</si>
  <si>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</si>
  <si>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</si>
  <si>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</si>
  <si>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</si>
  <si>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</si>
  <si>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</si>
  <si>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</si>
  <si>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</si>
  <si>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</si>
  <si>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</si>
  <si>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</si>
  <si>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</si>
  <si>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</si>
  <si>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</si>
  <si>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</si>
  <si>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</si>
  <si>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</si>
  <si>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</si>
  <si>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</si>
  <si>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</si>
  <si>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</si>
  <si>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</si>
  <si>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</si>
  <si>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</si>
  <si>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</si>
  <si>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</si>
  <si>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</si>
  <si>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</si>
  <si>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</si>
  <si>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</si>
  <si>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</si>
  <si>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</si>
  <si>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</si>
  <si>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</si>
  <si>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</si>
  <si>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</si>
  <si>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</si>
  <si>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</si>
  <si>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</si>
  <si>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</si>
  <si>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</si>
  <si>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</si>
  <si>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</si>
  <si>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</si>
  <si>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</si>
  <si>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</si>
  <si>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</si>
  <si>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</si>
  <si>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</si>
  <si>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</si>
  <si>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</si>
  <si>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</si>
  <si>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</si>
  <si>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</si>
  <si>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</si>
  <si>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</si>
  <si>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</si>
  <si>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</si>
  <si>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</si>
  <si>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</si>
  <si>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</si>
  <si>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</si>
  <si>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</si>
  <si>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</si>
  <si>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</si>
  <si>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</si>
  <si>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</si>
  <si>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</si>
  <si>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</si>
  <si>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</si>
  <si>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</si>
  <si>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</si>
  <si>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</si>
  <si>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</si>
  <si>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</si>
  <si>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</si>
  <si>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</si>
  <si>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</si>
  <si>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</si>
  <si>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</si>
  <si>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</si>
  <si>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</si>
  <si>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</si>
  <si>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</si>
  <si>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</si>
  <si>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</si>
  <si>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</si>
  <si>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</si>
  <si>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</si>
  <si>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</si>
  <si>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</si>
  <si>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</si>
  <si>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</si>
  <si>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</si>
  <si>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</si>
  <si>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</si>
  <si>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</si>
  <si>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</si>
  <si>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</si>
  <si>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</si>
  <si>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</si>
  <si>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</si>
  <si>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</si>
  <si>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</si>
  <si>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</si>
  <si>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</si>
  <si>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</si>
  <si>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</si>
  <si>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</si>
  <si>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</si>
  <si>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</si>
  <si>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</si>
  <si>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</si>
  <si>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</si>
  <si>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</si>
  <si>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</si>
  <si>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</si>
  <si>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</si>
  <si>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</si>
  <si>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</si>
  <si>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</si>
  <si>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</si>
  <si>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</si>
  <si>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</si>
  <si>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</si>
  <si>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</si>
  <si>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</si>
  <si>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</si>
  <si>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</si>
  <si>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</si>
  <si>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</si>
  <si>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</si>
  <si>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</si>
  <si>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</si>
  <si>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</si>
  <si>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</si>
  <si>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</si>
  <si>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</si>
  <si>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</si>
  <si>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</si>
  <si>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</si>
  <si>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</si>
  <si>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</si>
  <si>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</si>
  <si>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</si>
  <si>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</si>
  <si>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</si>
  <si>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</si>
  <si>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</si>
  <si>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</si>
  <si>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</si>
  <si>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</si>
  <si>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</si>
  <si>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</si>
  <si>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</si>
  <si>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</si>
  <si>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</si>
  <si>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</si>
  <si>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</si>
  <si>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</si>
  <si>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</si>
  <si>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</si>
  <si>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</si>
  <si>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</si>
  <si>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</si>
  <si>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</si>
  <si>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</si>
  <si>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</si>
  <si>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</si>
  <si>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</si>
  <si>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</si>
  <si>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</si>
  <si>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</si>
  <si>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</si>
  <si>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</si>
  <si>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</si>
  <si>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</si>
  <si>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</si>
  <si>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</si>
  <si>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</si>
  <si>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</si>
  <si>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</si>
  <si>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</si>
  <si>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</si>
  <si>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</si>
  <si>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</si>
  <si>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</si>
  <si>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</si>
  <si>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</si>
  <si>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</si>
  <si>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</si>
  <si>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</si>
  <si>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</si>
  <si>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</si>
  <si>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</si>
  <si>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</si>
  <si>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</si>
  <si>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</si>
  <si>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</si>
  <si>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</si>
  <si>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</si>
  <si>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</si>
  <si>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</si>
  <si>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</si>
  <si>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</si>
  <si>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</si>
  <si>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</si>
  <si>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</si>
  <si>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</si>
  <si>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</si>
  <si>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</si>
  <si>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</si>
  <si>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</si>
  <si>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</si>
  <si>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</si>
  <si>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</si>
  <si>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</si>
  <si>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</si>
  <si>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</si>
  <si>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</si>
  <si>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</si>
  <si>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</si>
  <si>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</si>
  <si>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</si>
  <si>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</si>
  <si>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</si>
  <si>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</si>
  <si>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</si>
  <si>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</si>
  <si>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</si>
  <si>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</si>
  <si>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</si>
  <si>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</si>
  <si>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</si>
  <si>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</si>
  <si>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</si>
  <si>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</si>
  <si>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</si>
  <si>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</si>
  <si>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</si>
  <si>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</si>
  <si>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</si>
  <si>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</si>
  <si>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</si>
  <si>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</si>
  <si>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</si>
  <si>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</si>
  <si>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</si>
  <si>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</si>
  <si>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</si>
  <si>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</si>
  <si>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</si>
  <si>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</si>
  <si>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</si>
  <si>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</si>
  <si>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</si>
  <si>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</si>
  <si>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</si>
  <si>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</si>
  <si>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</si>
  <si>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</si>
  <si>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</si>
  <si>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</si>
  <si>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</si>
  <si>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</si>
  <si>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</si>
  <si>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</si>
  <si>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</si>
  <si>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</si>
  <si>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</si>
  <si>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</si>
  <si>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</si>
  <si>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</si>
  <si>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</si>
  <si>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</si>
  <si>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</si>
  <si>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</si>
  <si>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</si>
  <si>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</si>
  <si>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</si>
  <si>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</si>
  <si>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</si>
  <si>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</si>
  <si>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</si>
  <si>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</si>
  <si>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</si>
  <si>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</si>
  <si>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</si>
  <si>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</si>
  <si>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</si>
  <si>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</si>
  <si>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</si>
  <si>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</si>
  <si>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</si>
  <si>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</si>
  <si>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</si>
  <si>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</si>
  <si>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</si>
  <si>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</si>
  <si>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</si>
  <si>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</si>
  <si>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</si>
  <si>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</si>
  <si>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</si>
  <si>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</si>
  <si>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</si>
  <si>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</si>
  <si>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</si>
  <si>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</si>
  <si>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</si>
  <si>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</si>
  <si>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</si>
  <si>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</si>
  <si>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</si>
  <si>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</si>
  <si>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</si>
  <si>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</si>
  <si>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</si>
  <si>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</si>
  <si>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</si>
  <si>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</si>
  <si>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</si>
  <si>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</si>
  <si>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</si>
  <si>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</si>
  <si>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</si>
  <si>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</si>
  <si>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</si>
  <si>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</si>
  <si>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</si>
  <si>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</si>
  <si>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</si>
  <si>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</si>
  <si>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</si>
  <si>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</si>
  <si>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</si>
  <si>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</si>
  <si>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</si>
  <si>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</si>
  <si>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</si>
  <si>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</si>
  <si>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</si>
  <si>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</si>
  <si>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</si>
  <si>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</si>
  <si>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</si>
  <si>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</si>
  <si>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</si>
  <si>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</si>
  <si>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</si>
  <si>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</si>
  <si>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</si>
  <si>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</si>
  <si>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</si>
  <si>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</si>
  <si>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</si>
  <si>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</si>
  <si>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</si>
  <si>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</si>
  <si>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</si>
  <si>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</si>
  <si>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</si>
  <si>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</si>
  <si>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</si>
  <si>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</si>
  <si>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</si>
  <si>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</si>
  <si>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</si>
  <si>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</si>
  <si>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</si>
  <si>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</si>
  <si>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</si>
  <si>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</si>
  <si>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</si>
  <si>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</si>
  <si>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</si>
  <si>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</si>
  <si>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</si>
  <si>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</si>
  <si>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</si>
  <si>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</si>
  <si>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</si>
  <si>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</si>
  <si>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</si>
  <si>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</si>
  <si>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</si>
  <si>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</si>
  <si>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</si>
  <si>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</si>
  <si>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</si>
  <si>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</si>
  <si>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</si>
  <si>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</si>
  <si>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</si>
  <si>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</si>
  <si>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</si>
  <si>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</si>
  <si>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</si>
  <si>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</si>
  <si>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</si>
  <si>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</si>
  <si>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</si>
  <si>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</si>
  <si>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</si>
  <si>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</si>
  <si>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</si>
  <si>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</si>
  <si>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</si>
  <si>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</si>
  <si>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</si>
  <si>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</si>
  <si>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</si>
  <si>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</si>
  <si>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</si>
  <si>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</si>
  <si>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</si>
  <si>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</si>
  <si>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</si>
  <si>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</si>
  <si>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</si>
  <si>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</si>
  <si>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</si>
  <si>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</si>
  <si>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</si>
  <si>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</si>
  <si>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</si>
  <si>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</si>
  <si>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</si>
  <si>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</si>
  <si>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</si>
  <si>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</si>
  <si>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</si>
  <si>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</si>
  <si>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</si>
  <si>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</si>
  <si>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</si>
  <si>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</si>
  <si>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</si>
  <si>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</si>
  <si>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</si>
  <si>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</si>
  <si>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</si>
  <si>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</si>
  <si>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</si>
  <si>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</si>
  <si>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</si>
  <si>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</si>
  <si>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</si>
  <si>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</si>
  <si>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</si>
  <si>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</si>
  <si>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</si>
  <si>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</si>
  <si>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</si>
  <si>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</si>
  <si>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</si>
  <si>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</si>
  <si>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</si>
  <si>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</si>
  <si>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</si>
  <si>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</si>
  <si>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</si>
  <si>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</si>
  <si>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</si>
  <si>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</si>
  <si>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</si>
  <si>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</si>
  <si>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</si>
  <si>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</si>
  <si>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</si>
  <si>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</si>
  <si>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</si>
  <si>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</si>
  <si>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</si>
  <si>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</si>
  <si>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</si>
  <si>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</si>
  <si>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</si>
  <si>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</si>
  <si>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</si>
  <si>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</si>
  <si>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</si>
  <si>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</si>
  <si>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</si>
  <si>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</si>
  <si>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</si>
  <si>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</si>
  <si>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</si>
  <si>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</si>
  <si>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</si>
  <si>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</si>
  <si>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</si>
  <si>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</si>
  <si>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</si>
  <si>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</si>
  <si>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</si>
  <si>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</si>
  <si>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</si>
  <si>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</si>
  <si>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</si>
  <si>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</si>
  <si>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</si>
  <si>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</si>
  <si>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</si>
  <si>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</si>
  <si>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</si>
  <si>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</si>
  <si>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</si>
  <si>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</si>
  <si>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</si>
  <si>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</si>
  <si>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</si>
  <si>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</si>
  <si>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</si>
  <si>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</si>
  <si>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</si>
  <si>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</si>
  <si>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</si>
  <si>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</si>
  <si>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</si>
  <si>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</si>
  <si>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</si>
  <si>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</si>
  <si>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</si>
  <si>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</si>
  <si>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</si>
  <si>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</si>
  <si>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</si>
  <si>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</si>
  <si>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</si>
  <si>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</si>
  <si>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</si>
  <si>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</si>
  <si>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</si>
  <si>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</si>
  <si>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</si>
  <si>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</si>
  <si>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</si>
  <si>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</si>
  <si>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</si>
  <si>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</si>
  <si>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</si>
  <si>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</si>
  <si>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</si>
  <si>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</si>
  <si>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</si>
  <si>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</si>
  <si>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</si>
  <si>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</si>
  <si>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</si>
  <si>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</si>
  <si>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</si>
  <si>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</si>
  <si>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</si>
  <si>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</si>
  <si>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</si>
  <si>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</si>
  <si>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</si>
  <si>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</si>
  <si>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</si>
  <si>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</si>
  <si>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</si>
  <si>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</si>
  <si>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</si>
  <si>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</si>
  <si>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</si>
  <si>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</si>
  <si>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</si>
  <si>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</si>
  <si>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</si>
  <si>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</si>
  <si>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</si>
  <si>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</si>
  <si>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</si>
  <si>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</si>
  <si>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</si>
  <si>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</si>
  <si>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</si>
  <si>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</si>
  <si>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</si>
  <si>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</si>
  <si>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</si>
  <si>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</si>
  <si>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</si>
  <si>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</si>
  <si>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</si>
  <si>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</si>
  <si>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</si>
  <si>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</si>
  <si>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</si>
  <si>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</si>
  <si>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</si>
  <si>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</si>
  <si>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</si>
  <si>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</si>
  <si>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</si>
  <si>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</si>
  <si>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</si>
  <si>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</si>
  <si>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</si>
  <si>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</si>
  <si>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</si>
  <si>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</si>
  <si>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</si>
  <si>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</si>
  <si>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</si>
  <si>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</si>
  <si>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</si>
  <si>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</si>
  <si>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</si>
  <si>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</si>
  <si>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</si>
  <si>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</si>
  <si>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</si>
  <si>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</si>
  <si>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</si>
  <si>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</si>
  <si>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</si>
  <si>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</si>
  <si>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</si>
  <si>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</si>
  <si>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</si>
  <si>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</si>
  <si>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</si>
  <si>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</si>
  <si>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</si>
  <si>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</si>
  <si>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</si>
  <si>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</si>
  <si>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</si>
  <si>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</si>
  <si>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</si>
  <si>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</si>
  <si>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</si>
  <si>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</si>
  <si>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</si>
  <si>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</si>
  <si>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</si>
  <si>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</si>
  <si>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</si>
  <si>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</si>
  <si>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</si>
  <si>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</si>
  <si>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</si>
  <si>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</si>
  <si>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</si>
  <si>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</si>
  <si>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</si>
  <si>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</si>
  <si>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</si>
  <si>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</si>
  <si>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</si>
  <si>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</si>
  <si>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</si>
  <si>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</si>
  <si>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</si>
  <si>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</si>
  <si>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</si>
  <si>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</si>
  <si>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</si>
  <si>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</si>
  <si>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</si>
  <si>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</si>
  <si>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</si>
  <si>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</si>
  <si>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</si>
  <si>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</si>
  <si>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</si>
  <si>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</si>
  <si>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</si>
  <si>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</si>
  <si>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</si>
  <si>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</si>
  <si>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</si>
  <si>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</si>
  <si>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</si>
  <si>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</si>
  <si>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</si>
  <si>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</si>
  <si>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</si>
  <si>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</si>
  <si>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</si>
  <si>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</si>
  <si>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</si>
  <si>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</si>
  <si>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</si>
  <si>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</si>
  <si>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</si>
  <si>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</si>
  <si>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</si>
  <si>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</si>
  <si>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</si>
  <si>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</si>
  <si>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</si>
  <si>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</si>
  <si>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</si>
  <si>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</si>
  <si>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</si>
  <si>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</si>
  <si>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</si>
  <si>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</si>
  <si>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</si>
  <si>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</si>
  <si>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</si>
  <si>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</si>
  <si>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</si>
  <si>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</si>
  <si>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</si>
  <si>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</si>
  <si>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</si>
  <si>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</si>
  <si>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</si>
  <si>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</si>
  <si>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</si>
  <si>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</si>
  <si>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</si>
  <si>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</si>
  <si>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</si>
  <si>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</si>
  <si>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</si>
  <si>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</si>
  <si>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</si>
  <si>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</si>
  <si>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</si>
  <si>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</si>
  <si>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</si>
  <si>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</si>
  <si>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</si>
  <si>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</si>
  <si>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</si>
  <si>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</si>
  <si>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</si>
  <si>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</si>
  <si>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</si>
  <si>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</si>
  <si>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</si>
  <si>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</si>
  <si>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</si>
  <si>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</si>
  <si>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</si>
  <si>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</si>
  <si>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</si>
  <si>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</si>
  <si>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</si>
  <si>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</si>
  <si>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</si>
  <si>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</si>
  <si>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</si>
  <si>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</si>
  <si>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</si>
  <si>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</si>
  <si>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</si>
  <si>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</si>
  <si>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</si>
  <si>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</si>
  <si>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</si>
  <si>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</si>
  <si>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</si>
  <si>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</si>
  <si>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</si>
  <si>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</si>
  <si>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</si>
  <si>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</si>
  <si>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</si>
  <si>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</si>
  <si>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</si>
  <si>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</si>
  <si>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</si>
  <si>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</si>
  <si>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</si>
  <si>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</si>
  <si>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</si>
  <si>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</si>
  <si>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</si>
  <si>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</si>
  <si>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</si>
  <si>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</si>
  <si>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</si>
  <si>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</si>
  <si>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</si>
  <si>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</si>
  <si>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</si>
  <si>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</si>
  <si>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</si>
  <si>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</si>
  <si>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</si>
  <si>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</si>
  <si>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</si>
  <si>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</si>
  <si>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</si>
  <si>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</si>
  <si>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</si>
  <si>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</si>
  <si>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</si>
  <si>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</si>
  <si>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</si>
  <si>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</si>
  <si>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</si>
  <si>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</si>
  <si>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</si>
  <si>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</si>
  <si>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</si>
  <si>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</si>
  <si>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</si>
  <si>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</si>
  <si>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</si>
  <si>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</si>
  <si>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</si>
  <si>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</si>
  <si>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</si>
  <si>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</si>
  <si>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</si>
  <si>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</si>
  <si>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</si>
  <si>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</si>
  <si>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</si>
  <si>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</si>
  <si>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</si>
  <si>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</si>
  <si>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</si>
  <si>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</si>
  <si>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</si>
  <si>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</si>
  <si>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</si>
  <si>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</si>
  <si>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</si>
  <si>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</si>
  <si>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</si>
  <si>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</si>
  <si>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</si>
  <si>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</si>
  <si>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</si>
  <si>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</si>
  <si>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</si>
  <si>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</si>
  <si>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</si>
  <si>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</si>
  <si>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</si>
  <si>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</si>
  <si>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</si>
  <si>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</si>
  <si>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</si>
  <si>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</si>
  <si>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</si>
  <si>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</si>
  <si>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</si>
  <si>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</si>
  <si>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</si>
  <si>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</si>
  <si>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</si>
  <si>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</si>
  <si>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</si>
  <si>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</si>
  <si>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</si>
  <si>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</si>
  <si>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</si>
  <si>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</si>
  <si>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</si>
  <si>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</si>
  <si>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</si>
  <si>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</si>
  <si>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</si>
  <si>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</si>
  <si>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</si>
  <si>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</si>
  <si>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</si>
  <si>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</si>
  <si>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</si>
  <si>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</si>
  <si>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</si>
  <si>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</si>
  <si>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</si>
  <si>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</si>
  <si>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</si>
  <si>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</si>
  <si>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</si>
  <si>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</si>
  <si>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</si>
  <si>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</si>
  <si>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</si>
  <si>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</si>
  <si>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</si>
  <si>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</si>
  <si>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</si>
  <si>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</si>
  <si>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</si>
  <si>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</si>
  <si>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</si>
  <si>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</si>
  <si>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</si>
  <si>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</si>
  <si>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</si>
  <si>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</si>
  <si>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</si>
  <si>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</si>
  <si>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</si>
  <si>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</si>
  <si>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</si>
  <si>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</si>
  <si>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</si>
  <si>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</si>
  <si>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</si>
  <si>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</si>
  <si>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</si>
  <si>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</si>
  <si>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</si>
  <si>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</si>
  <si>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</si>
  <si>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</si>
  <si>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</si>
  <si>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</si>
  <si>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</si>
  <si>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</si>
  <si>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</si>
  <si>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</si>
  <si>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</si>
  <si>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</si>
  <si>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</si>
  <si>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</si>
  <si>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</si>
  <si>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</si>
  <si>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</si>
  <si>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</si>
  <si>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</si>
  <si>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</si>
  <si>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</si>
  <si>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</si>
  <si>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</si>
  <si>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</si>
  <si>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</si>
  <si>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</si>
  <si>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</si>
  <si>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</si>
  <si>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</si>
  <si>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</si>
  <si>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</si>
  <si>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</si>
  <si>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</si>
  <si>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</si>
  <si>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</si>
  <si>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</si>
  <si>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</si>
  <si>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</si>
  <si>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</si>
  <si>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</si>
  <si>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</si>
  <si>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</si>
  <si>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</si>
  <si>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</si>
  <si>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</si>
  <si>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</si>
  <si>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</si>
  <si>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</si>
  <si>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</si>
  <si>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</si>
  <si>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</si>
  <si>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</si>
  <si>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</si>
  <si>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</si>
  <si>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</si>
  <si>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</si>
  <si>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</si>
  <si>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</si>
  <si>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</si>
  <si>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</si>
  <si>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</si>
  <si>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</si>
  <si>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</si>
  <si>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</si>
  <si>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</si>
  <si>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</si>
  <si>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</si>
  <si>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</si>
  <si>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</si>
  <si>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</si>
  <si>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</si>
  <si>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</si>
  <si>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</si>
  <si>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</si>
  <si>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</si>
  <si>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</si>
  <si>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</si>
  <si>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</si>
  <si>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</si>
  <si>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</si>
  <si>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</si>
  <si>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</si>
  <si>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</si>
  <si>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</si>
  <si>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</si>
  <si>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</si>
  <si>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</si>
  <si>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</si>
  <si>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</si>
  <si>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</si>
  <si>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</si>
  <si>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</si>
  <si>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</si>
  <si>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</si>
  <si>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</si>
  <si>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</si>
  <si>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</si>
  <si>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</si>
  <si>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</si>
  <si>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</si>
  <si>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</si>
  <si>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</si>
  <si>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</si>
  <si>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</si>
  <si>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</si>
  <si>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</si>
  <si>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</si>
  <si>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</si>
  <si>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</si>
  <si>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</si>
  <si>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</si>
  <si>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</si>
  <si>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</si>
  <si>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</si>
  <si>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</si>
  <si>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</si>
  <si>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</si>
  <si>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</si>
  <si>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</si>
  <si>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</si>
  <si>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</si>
  <si>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</si>
  <si>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</si>
  <si>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</si>
  <si>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</si>
  <si>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</si>
  <si>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</si>
  <si>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</si>
  <si>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</si>
  <si>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</si>
  <si>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</si>
  <si>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</si>
  <si>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</si>
  <si>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</si>
  <si>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</si>
  <si>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</si>
  <si>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</si>
  <si>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</si>
  <si>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</si>
  <si>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</si>
  <si>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</si>
  <si>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</si>
  <si>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</si>
  <si>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</si>
  <si>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</si>
  <si>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</si>
  <si>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</si>
  <si>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</si>
  <si>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</si>
  <si>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</si>
  <si>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</si>
  <si>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</si>
  <si>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</si>
  <si>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</si>
  <si>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</si>
  <si>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</si>
  <si>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</si>
  <si>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</si>
  <si>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</si>
  <si>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</si>
  <si>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</si>
  <si>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</si>
  <si>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</si>
  <si>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</si>
  <si>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</si>
  <si>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</si>
  <si>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</si>
  <si>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</si>
  <si>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</si>
  <si>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</si>
  <si>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</si>
  <si>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</si>
  <si>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</si>
  <si>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</si>
  <si>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</si>
  <si>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</si>
  <si>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</si>
  <si>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</si>
  <si>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</si>
  <si>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</si>
  <si>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</si>
  <si>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</si>
  <si>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</si>
  <si>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</si>
  <si>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</si>
  <si>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</si>
  <si>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</si>
  <si>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</si>
  <si>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</si>
  <si>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</si>
  <si>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</si>
  <si>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</si>
  <si>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</si>
  <si>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</si>
  <si>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</si>
  <si>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</si>
  <si>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</si>
  <si>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</si>
  <si>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</si>
  <si>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</si>
  <si>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</si>
  <si>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</si>
  <si>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</si>
  <si>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</si>
  <si>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</si>
  <si>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</si>
  <si>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</si>
  <si>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</si>
  <si>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</si>
  <si>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</si>
  <si>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</si>
  <si>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</si>
  <si>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</si>
  <si>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</si>
  <si>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</si>
  <si>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</si>
  <si>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</si>
  <si>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</si>
  <si>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</si>
  <si>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</si>
  <si>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</si>
  <si>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</si>
  <si>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</si>
  <si>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</si>
  <si>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</si>
  <si>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</si>
  <si>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</si>
  <si>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</si>
  <si>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</si>
  <si>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</si>
  <si>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</si>
  <si>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</si>
  <si>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</si>
  <si>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</si>
  <si>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</si>
  <si>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</si>
  <si>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</si>
  <si>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</si>
  <si>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</si>
  <si>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</si>
  <si>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</si>
  <si>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</si>
  <si>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</si>
  <si>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</si>
  <si>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</si>
  <si>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</si>
  <si>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</si>
  <si>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</si>
  <si>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</si>
  <si>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</si>
  <si>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</si>
  <si>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</si>
  <si>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</si>
  <si>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</si>
  <si>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</si>
  <si>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</si>
  <si>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</si>
  <si>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</si>
  <si>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</si>
  <si>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</si>
  <si>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</si>
  <si>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</si>
  <si>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</si>
  <si>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</si>
  <si>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</si>
  <si>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</si>
  <si>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</si>
  <si>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</si>
  <si>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</si>
  <si>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</si>
  <si>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</si>
  <si>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</si>
  <si>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</si>
  <si>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</si>
  <si>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</si>
  <si>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</si>
  <si>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</si>
  <si>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</si>
  <si>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</si>
  <si>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</si>
  <si>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</si>
  <si>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</si>
  <si>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</si>
  <si>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</si>
  <si>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</si>
  <si>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</si>
  <si>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</si>
  <si>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</si>
  <si>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</si>
  <si>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</si>
  <si>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</si>
  <si>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</si>
  <si>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</si>
  <si>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</si>
  <si>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</si>
  <si>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</si>
  <si>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</si>
  <si>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</si>
  <si>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</si>
  <si>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</si>
  <si>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</si>
  <si>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</si>
  <si>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</si>
  <si>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</si>
  <si>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</si>
  <si>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</si>
  <si>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</si>
  <si>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</si>
  <si>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</si>
  <si>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</si>
  <si>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</si>
  <si>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</si>
  <si>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</si>
  <si>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</si>
  <si>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</si>
  <si>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</si>
  <si>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</si>
  <si>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</si>
  <si>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</si>
  <si>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</si>
  <si>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</si>
  <si>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</si>
  <si>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</si>
  <si>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</si>
  <si>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</si>
  <si>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</si>
  <si>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</si>
  <si>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</si>
  <si>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</si>
  <si>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</si>
  <si>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</si>
  <si>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</si>
  <si>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</si>
  <si>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</si>
  <si>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</si>
  <si>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</si>
  <si>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</si>
  <si>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</si>
  <si>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</si>
  <si>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</si>
  <si>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</si>
  <si>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</si>
  <si>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</si>
  <si>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</si>
  <si>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</si>
  <si>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</si>
  <si>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</si>
  <si>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</si>
  <si>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</si>
  <si>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</si>
  <si>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</si>
  <si>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</si>
  <si>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</si>
  <si>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</si>
  <si>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</si>
  <si>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</si>
  <si>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</si>
  <si>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</si>
  <si>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</si>
  <si>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</si>
  <si>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</si>
  <si>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</si>
  <si>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</si>
  <si>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</si>
  <si>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</si>
  <si>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</si>
  <si>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</si>
  <si>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</si>
  <si>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</si>
  <si>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</si>
  <si>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</si>
  <si>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</si>
  <si>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</si>
  <si>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</si>
  <si>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</si>
  <si>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</si>
  <si>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</si>
  <si>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</si>
  <si>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</si>
  <si>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</si>
  <si>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</si>
  <si>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</si>
  <si>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</si>
  <si>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</si>
  <si>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</si>
  <si>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</si>
  <si>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</si>
  <si>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</si>
  <si>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</si>
  <si>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</si>
  <si>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</si>
  <si>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</si>
  <si>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</si>
  <si>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</si>
  <si>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</si>
  <si>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</si>
  <si>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</si>
  <si>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</si>
  <si>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</si>
  <si>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</si>
  <si>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</si>
  <si>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</si>
  <si>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</si>
  <si>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</si>
  <si>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</si>
  <si>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</si>
  <si>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</si>
  <si>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</si>
  <si>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</si>
  <si>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</si>
  <si>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</si>
  <si>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</si>
  <si>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</si>
  <si>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</si>
  <si>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</si>
  <si>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</si>
  <si>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</si>
  <si>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</si>
  <si>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</si>
  <si>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</si>
  <si>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</si>
  <si>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</si>
  <si>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</si>
  <si>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</si>
  <si>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</si>
  <si>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</si>
  <si>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</si>
  <si>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</si>
  <si>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</si>
  <si>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</si>
  <si>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</si>
  <si>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</si>
  <si>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</si>
  <si>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</si>
  <si>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</si>
  <si>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</si>
  <si>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</si>
  <si>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</si>
  <si>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</si>
  <si>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</si>
  <si>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</si>
  <si>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</si>
  <si>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</si>
  <si>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</si>
  <si>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</si>
  <si>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</si>
  <si>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</si>
  <si>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</si>
  <si>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</si>
  <si>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</si>
  <si>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</si>
  <si>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</si>
  <si>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</si>
  <si>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</si>
  <si>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</si>
  <si>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</si>
  <si>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</si>
  <si>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</si>
  <si>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</si>
  <si>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</si>
  <si>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</si>
  <si>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</si>
  <si>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</si>
  <si>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</si>
  <si>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</si>
  <si>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</si>
  <si>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</si>
  <si>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</si>
  <si>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</si>
  <si>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</si>
  <si>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</si>
  <si>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</si>
  <si>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</si>
  <si>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</si>
  <si>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</si>
  <si>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</si>
  <si>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</si>
  <si>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</si>
  <si>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</si>
  <si>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</si>
  <si>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</si>
  <si>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</si>
  <si>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</si>
  <si>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</si>
  <si>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</si>
  <si>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</si>
  <si>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</si>
  <si>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</si>
  <si>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</si>
  <si>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</si>
  <si>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</si>
  <si>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</si>
  <si>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</si>
  <si>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</si>
  <si>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</si>
  <si>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</si>
  <si>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</si>
  <si>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</si>
  <si>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</si>
  <si>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</si>
  <si>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</si>
  <si>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</si>
  <si>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</si>
  <si>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</si>
  <si>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</si>
  <si>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</si>
  <si>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</si>
  <si>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</si>
  <si>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</si>
  <si>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</si>
  <si>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</si>
  <si>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</si>
  <si>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</si>
  <si>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</si>
  <si>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</si>
  <si>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</si>
  <si>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</si>
  <si>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</si>
  <si>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</si>
  <si>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</si>
  <si>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</si>
  <si>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</si>
  <si>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</si>
  <si>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</si>
  <si>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</si>
  <si>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</si>
  <si>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</si>
  <si>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</si>
  <si>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</si>
  <si>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</si>
  <si>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</si>
  <si>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</si>
  <si>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</si>
  <si>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</si>
  <si>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</si>
  <si>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</si>
  <si>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</si>
  <si>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</si>
  <si>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</si>
  <si>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</si>
  <si>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</si>
  <si>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</si>
  <si>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</si>
  <si>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</si>
  <si>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</si>
  <si>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</si>
  <si>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</si>
  <si>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</si>
  <si>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</si>
  <si>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</si>
  <si>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</si>
  <si>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</si>
  <si>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</si>
  <si>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</si>
  <si>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</si>
  <si>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</si>
  <si>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</si>
  <si>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</si>
  <si>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</si>
  <si>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</si>
  <si>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</si>
  <si>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</si>
  <si>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</si>
  <si>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</si>
  <si>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</si>
  <si>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</si>
  <si>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</si>
  <si>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</si>
  <si>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</si>
  <si>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</si>
  <si>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</si>
  <si>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</si>
  <si>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</si>
  <si>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</si>
  <si>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</si>
  <si>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</si>
  <si>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</si>
  <si>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</si>
  <si>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</si>
  <si>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</si>
  <si>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</si>
  <si>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</si>
  <si>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</si>
  <si>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</si>
  <si>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</si>
  <si>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</si>
  <si>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</si>
  <si>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</si>
  <si>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</si>
  <si>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</si>
  <si>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</si>
  <si>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</si>
  <si>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</si>
  <si>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</si>
  <si>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</si>
  <si>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</si>
  <si>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</si>
  <si>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</si>
  <si>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</si>
  <si>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</si>
  <si>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</si>
  <si>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</si>
  <si>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</si>
  <si>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</si>
  <si>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</si>
  <si>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</si>
  <si>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</si>
  <si>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</si>
  <si>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</si>
  <si>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</si>
  <si>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</si>
  <si>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</si>
  <si>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</si>
  <si>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</si>
  <si>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</si>
  <si>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</si>
  <si>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</si>
  <si>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</si>
  <si>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</si>
  <si>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</si>
  <si>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</si>
  <si>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</si>
  <si>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</si>
  <si>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</si>
  <si>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</si>
  <si>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</si>
  <si>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</si>
  <si>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</si>
  <si>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</si>
  <si>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</si>
  <si>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</si>
  <si>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</si>
  <si>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</si>
  <si>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</si>
  <si>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</si>
  <si>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</si>
  <si>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</si>
  <si>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</si>
  <si>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</si>
  <si>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</si>
  <si>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</si>
  <si>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</si>
  <si>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</si>
  <si>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</si>
  <si>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</si>
  <si>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</si>
  <si>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</si>
  <si>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</si>
  <si>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</si>
  <si>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</si>
  <si>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</si>
  <si>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</si>
  <si>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</si>
  <si>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</si>
  <si>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</si>
  <si>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</si>
  <si>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</si>
  <si>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</si>
  <si>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</si>
  <si>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</si>
  <si>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</si>
  <si>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</si>
  <si>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</si>
  <si>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</si>
  <si>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</si>
  <si>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</si>
  <si>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</si>
  <si>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</si>
  <si>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</si>
  <si>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</si>
  <si>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</si>
  <si>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</si>
  <si>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</si>
  <si>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</si>
  <si>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</si>
  <si>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</si>
  <si>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</si>
  <si>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</si>
  <si>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</si>
  <si>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</si>
  <si>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</si>
  <si>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</si>
  <si>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</si>
  <si>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</si>
  <si>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</si>
  <si>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</si>
  <si>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</si>
  <si>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</si>
  <si>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</si>
  <si>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</si>
  <si>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</si>
  <si>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</si>
  <si>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</si>
  <si>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</si>
  <si>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</si>
  <si>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</si>
  <si>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</si>
  <si>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</si>
  <si>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</si>
  <si>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</si>
  <si>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</si>
  <si>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</si>
  <si>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</si>
  <si>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</si>
  <si>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</si>
  <si>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</si>
  <si>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</si>
  <si>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</si>
  <si>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</si>
  <si>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</si>
  <si>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</si>
  <si>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</si>
  <si>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</si>
  <si>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</si>
  <si>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</si>
  <si>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</si>
  <si>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</si>
  <si>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</si>
  <si>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</si>
  <si>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</si>
  <si>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</si>
  <si>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</si>
  <si>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</si>
  <si>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</si>
  <si>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</si>
  <si>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</si>
  <si>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</si>
  <si>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</si>
  <si>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</si>
  <si>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</si>
  <si>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</si>
  <si>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</si>
  <si>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</si>
  <si>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</si>
  <si>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</si>
  <si>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</si>
  <si>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</si>
  <si>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</si>
  <si>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</si>
  <si>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</si>
  <si>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</si>
  <si>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</si>
  <si>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</si>
  <si>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</si>
  <si>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</si>
  <si>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</si>
  <si>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</si>
  <si>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</si>
  <si>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</si>
  <si>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</si>
  <si>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</si>
  <si>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</si>
  <si>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</si>
  <si>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</si>
  <si>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</si>
  <si>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</si>
  <si>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</si>
  <si>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</si>
  <si>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</si>
  <si>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</si>
  <si>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</si>
  <si>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</si>
  <si>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</si>
  <si>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</si>
  <si>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</si>
  <si>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</si>
  <si>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</si>
  <si>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</si>
  <si>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</si>
  <si>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</si>
  <si>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</si>
  <si>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</si>
  <si>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</si>
  <si>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</si>
  <si>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</si>
  <si>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</si>
  <si>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</si>
  <si>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</si>
  <si>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</si>
  <si>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</si>
  <si>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</si>
  <si>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</si>
  <si>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</si>
  <si>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</si>
  <si>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</si>
  <si>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</si>
  <si>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</si>
  <si>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</si>
  <si>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</si>
  <si>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</si>
  <si>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</si>
  <si>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</si>
  <si>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</si>
  <si>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</si>
  <si>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</si>
  <si>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</si>
  <si>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</si>
  <si>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</si>
  <si>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</si>
  <si>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</si>
  <si>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</si>
  <si>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</si>
  <si>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</si>
  <si>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</si>
  <si>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</si>
  <si>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</si>
  <si>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</si>
  <si>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</si>
  <si>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</si>
  <si>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</si>
  <si>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</si>
  <si>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</si>
  <si>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</si>
  <si>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</si>
  <si>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</si>
  <si>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</si>
  <si>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</si>
  <si>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</si>
  <si>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</si>
  <si>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</si>
  <si>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</si>
  <si>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</si>
  <si>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</si>
  <si>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</si>
  <si>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</si>
  <si>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</si>
  <si>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</si>
  <si>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</si>
  <si>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</si>
  <si>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</si>
  <si>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</si>
  <si>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</si>
  <si>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</si>
  <si>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</si>
  <si>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</si>
  <si>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</si>
  <si>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</si>
  <si>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</si>
  <si>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</si>
  <si>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</si>
  <si>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</si>
  <si>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</si>
  <si>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</si>
  <si>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</si>
  <si>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</si>
  <si>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</si>
  <si>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</si>
  <si>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</si>
  <si>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</si>
  <si>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</si>
  <si>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</si>
  <si>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</si>
  <si>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</si>
  <si>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</si>
  <si>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</si>
  <si>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</si>
  <si>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</si>
  <si>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</si>
  <si>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</si>
  <si>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</si>
  <si>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</si>
  <si>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</si>
  <si>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</si>
  <si>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</si>
  <si>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</si>
  <si>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</si>
  <si>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</si>
  <si>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</si>
  <si>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</si>
  <si>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</si>
  <si>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</si>
  <si>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</si>
  <si>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</si>
  <si>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</si>
  <si>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</si>
  <si>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</si>
  <si>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</si>
  <si>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</si>
  <si>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</si>
  <si>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</si>
  <si>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</si>
  <si>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</si>
  <si>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</si>
  <si>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</si>
  <si>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</si>
  <si>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</si>
  <si>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</si>
  <si>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</si>
  <si>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</si>
  <si>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</si>
  <si>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</si>
  <si>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</si>
  <si>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</si>
  <si>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</si>
  <si>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</si>
  <si>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</si>
  <si>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</si>
  <si>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</si>
  <si>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</si>
  <si>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</si>
  <si>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</si>
  <si>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</si>
  <si>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</si>
  <si>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</si>
  <si>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</si>
  <si>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</si>
  <si>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</si>
  <si>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</si>
  <si>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</si>
  <si>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</si>
  <si>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</si>
  <si>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</si>
  <si>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</si>
  <si>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</si>
  <si>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</si>
  <si>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</si>
  <si>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</si>
  <si>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</si>
  <si>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</si>
  <si>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</si>
  <si>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</si>
  <si>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</si>
  <si>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</si>
  <si>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</si>
  <si>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</si>
  <si>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</si>
  <si>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</si>
  <si>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</si>
  <si>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</si>
  <si>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</si>
  <si>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</si>
  <si>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</si>
  <si>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</si>
  <si>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</si>
  <si>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</si>
  <si>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</si>
  <si>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</si>
  <si>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</si>
  <si>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</si>
  <si>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</si>
  <si>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</si>
  <si>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</si>
  <si>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</si>
  <si>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</si>
  <si>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</si>
  <si>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</si>
  <si>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</si>
  <si>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</si>
  <si>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</si>
  <si>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</si>
  <si>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</si>
  <si>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</si>
  <si>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</si>
  <si>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</si>
  <si>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</si>
  <si>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</si>
  <si>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</si>
  <si>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</si>
  <si>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</si>
  <si>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</si>
  <si>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</si>
  <si>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</si>
  <si>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</si>
  <si>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</si>
  <si>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</si>
  <si>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</si>
  <si>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</si>
  <si>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</si>
  <si>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</si>
  <si>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</si>
  <si>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</si>
  <si>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</si>
  <si>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</si>
  <si>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</si>
  <si>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</si>
  <si>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</si>
  <si>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</si>
  <si>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</si>
  <si>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</si>
  <si>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</si>
  <si>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</si>
  <si>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</si>
  <si>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</si>
  <si>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</si>
  <si>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</si>
  <si>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</si>
  <si>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</si>
  <si>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</si>
  <si>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</si>
  <si>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</si>
  <si>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</si>
  <si>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</si>
  <si>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</si>
  <si>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</si>
  <si>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</si>
  <si>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</si>
  <si>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</si>
  <si>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</si>
  <si>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</si>
  <si>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</si>
  <si>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</si>
  <si>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</si>
  <si>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</si>
  <si>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</si>
  <si>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</si>
  <si>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</si>
  <si>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</si>
  <si>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</si>
  <si>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</si>
  <si>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</si>
  <si>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</si>
  <si>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</si>
  <si>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</si>
  <si>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</si>
  <si>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</si>
  <si>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</si>
  <si>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</si>
  <si>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</si>
  <si>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</si>
  <si>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</si>
  <si>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</si>
  <si>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</si>
  <si>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</si>
  <si>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</si>
  <si>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</si>
  <si>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</si>
  <si>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</si>
  <si>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</si>
  <si>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</si>
  <si>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</si>
  <si>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</si>
  <si>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</si>
  <si>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</si>
  <si>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</si>
  <si>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</si>
  <si>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</si>
  <si>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</si>
  <si>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</si>
  <si>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</si>
  <si>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</si>
  <si>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</si>
  <si>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</si>
  <si>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</si>
  <si>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</si>
  <si>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</si>
  <si>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</si>
  <si>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</si>
  <si>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</si>
  <si>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</si>
  <si>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</si>
  <si>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</si>
  <si>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</si>
  <si>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</si>
  <si>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</si>
  <si>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</si>
  <si>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</si>
  <si>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</si>
  <si>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</si>
  <si>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</si>
  <si>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</si>
  <si>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</si>
  <si>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</si>
  <si>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</si>
  <si>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</si>
  <si>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</si>
  <si>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</si>
  <si>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</si>
  <si>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</si>
  <si>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</si>
  <si>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</si>
  <si>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</si>
  <si>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</si>
  <si>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</si>
  <si>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</si>
  <si>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</si>
  <si>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</si>
  <si>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</si>
  <si>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</si>
  <si>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</si>
  <si>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</si>
  <si>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</si>
  <si>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</si>
  <si>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</si>
  <si>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</si>
  <si>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</si>
  <si>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</si>
  <si>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</si>
  <si>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</si>
  <si>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</si>
  <si>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</si>
  <si>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</si>
  <si>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</si>
  <si>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</si>
  <si>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</si>
  <si>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</si>
  <si>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</si>
  <si>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</si>
  <si>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</si>
  <si>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</si>
  <si>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</si>
  <si>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</si>
  <si>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</si>
  <si>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</si>
  <si>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</si>
  <si>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</si>
  <si>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</si>
  <si>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</si>
  <si>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</si>
  <si>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</si>
  <si>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</si>
  <si>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</si>
  <si>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</si>
  <si>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</si>
  <si>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</si>
  <si>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</si>
  <si>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</si>
  <si>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</si>
  <si>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</si>
  <si>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</si>
  <si>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</si>
  <si>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</si>
  <si>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</si>
  <si>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</si>
  <si>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</si>
  <si>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</si>
  <si>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</si>
  <si>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</si>
  <si>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</si>
  <si>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</si>
  <si>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</si>
  <si>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</si>
  <si>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</si>
  <si>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</si>
  <si>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</si>
  <si>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</si>
  <si>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</si>
  <si>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</si>
  <si>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</si>
  <si>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</si>
  <si>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</si>
  <si>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</si>
  <si>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</si>
  <si>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</si>
  <si>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</si>
  <si>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</si>
  <si>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</si>
  <si>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</si>
  <si>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</si>
  <si>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</si>
  <si>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</si>
  <si>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</si>
  <si>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</si>
  <si>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</si>
  <si>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</si>
  <si>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</si>
  <si>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</si>
  <si>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</si>
  <si>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</si>
  <si>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</si>
  <si>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</si>
  <si>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</si>
  <si>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</si>
  <si>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</si>
  <si>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</si>
  <si>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</si>
  <si>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</si>
  <si>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</si>
  <si>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</si>
  <si>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</si>
  <si>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</si>
  <si>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</si>
  <si>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</si>
  <si>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</si>
  <si>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</si>
  <si>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</si>
  <si>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</si>
  <si>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</si>
  <si>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</si>
  <si>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</si>
  <si>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</si>
  <si>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</si>
  <si>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</si>
  <si>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</si>
  <si>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</si>
  <si>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</si>
  <si>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</si>
  <si>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</si>
  <si>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</si>
  <si>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</si>
  <si>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</si>
  <si>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</si>
  <si>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</si>
  <si>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</si>
  <si>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</si>
  <si>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</si>
  <si>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</si>
  <si>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</si>
  <si>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</si>
  <si>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</si>
  <si>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</si>
  <si>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</si>
  <si>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</si>
  <si>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</si>
  <si>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</si>
  <si>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</si>
  <si>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</si>
  <si>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</si>
  <si>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</si>
  <si>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</si>
  <si>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</si>
  <si>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</si>
  <si>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</si>
  <si>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</si>
  <si>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</si>
  <si>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</si>
  <si>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</si>
  <si>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</si>
  <si>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</si>
  <si>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</si>
  <si>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</si>
  <si>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</si>
  <si>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</si>
  <si>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</si>
  <si>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</si>
  <si>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</si>
  <si>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</si>
  <si>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</si>
  <si>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</si>
  <si>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</si>
  <si>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</si>
  <si>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</si>
  <si>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</si>
  <si>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</si>
  <si>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</si>
  <si>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</si>
  <si>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</si>
  <si>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</si>
  <si>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</si>
  <si>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</si>
  <si>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</si>
  <si>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</si>
  <si>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</si>
  <si>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</si>
  <si>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</si>
  <si>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</si>
  <si>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</si>
  <si>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</si>
  <si>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</si>
  <si>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</si>
  <si>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</si>
  <si>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</si>
  <si>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</si>
  <si>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</si>
  <si>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</si>
  <si>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</si>
  <si>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</si>
  <si>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</si>
  <si>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</si>
  <si>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</si>
  <si>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</si>
  <si>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</si>
  <si>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</si>
  <si>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</si>
  <si>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</si>
  <si>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</si>
  <si>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</si>
  <si>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</si>
  <si>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</si>
  <si>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</si>
  <si>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</si>
  <si>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</si>
  <si>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</si>
  <si>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</si>
  <si>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</si>
  <si>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</si>
  <si>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</si>
  <si>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</si>
  <si>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</si>
  <si>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</si>
  <si>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</si>
  <si>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</si>
  <si>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</si>
  <si>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</si>
  <si>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</si>
  <si>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</si>
  <si>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</si>
  <si>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</si>
  <si>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</si>
  <si>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</si>
  <si>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</si>
  <si>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</si>
  <si>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</si>
  <si>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</si>
  <si>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</si>
  <si>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</si>
  <si>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</si>
  <si>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</si>
  <si>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</si>
  <si>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</si>
  <si>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</si>
  <si>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</si>
  <si>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</si>
  <si>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</si>
  <si>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</si>
  <si>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</si>
  <si>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</si>
  <si>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</si>
  <si>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</si>
  <si>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</si>
  <si>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</si>
  <si>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</si>
  <si>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</si>
  <si>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</si>
  <si>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</si>
  <si>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</si>
  <si>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</si>
  <si>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</si>
  <si>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</si>
  <si>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</si>
  <si>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</si>
  <si>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</si>
  <si>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</si>
  <si>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</si>
  <si>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</si>
  <si>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</si>
  <si>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</si>
  <si>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</si>
  <si>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</si>
  <si>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</si>
  <si>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</si>
  <si>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</si>
  <si>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</si>
  <si>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</si>
  <si>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</si>
  <si>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</si>
  <si>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</si>
  <si>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</si>
  <si>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</si>
  <si>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</si>
  <si>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</si>
  <si>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</si>
  <si>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</si>
  <si>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</si>
  <si>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</si>
  <si>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</si>
  <si>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</si>
  <si>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</si>
  <si>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</si>
  <si>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</si>
  <si>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</si>
  <si>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</si>
  <si>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</si>
  <si>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</si>
  <si>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</si>
  <si>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</si>
  <si>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</si>
  <si>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</si>
  <si>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</si>
  <si>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</si>
  <si>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</si>
  <si>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</si>
  <si>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</si>
  <si>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</si>
  <si>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</si>
  <si>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</si>
  <si>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</si>
  <si>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</si>
  <si>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</si>
  <si>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</si>
  <si>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</si>
  <si>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</si>
  <si>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</si>
  <si>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</si>
  <si>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</si>
  <si>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</si>
  <si>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</si>
  <si>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</si>
  <si>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</si>
  <si>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</si>
  <si>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</si>
  <si>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</si>
  <si>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</si>
  <si>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</si>
  <si>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</si>
  <si>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</si>
  <si>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</si>
  <si>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</si>
  <si>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</si>
  <si>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</si>
  <si>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</si>
  <si>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</si>
  <si>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</si>
  <si>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</si>
  <si>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</si>
  <si>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</si>
  <si>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</si>
  <si>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</si>
  <si>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</si>
  <si>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</si>
  <si>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</si>
  <si>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</si>
  <si>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</si>
  <si>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</si>
  <si>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</si>
  <si>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</si>
  <si>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</si>
  <si>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</si>
  <si>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</si>
  <si>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</si>
  <si>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</si>
  <si>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</si>
  <si>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</si>
  <si>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</si>
  <si>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</si>
  <si>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</si>
  <si>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</si>
  <si>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</si>
  <si>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</si>
  <si>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</si>
  <si>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</si>
  <si>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</si>
  <si>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</si>
  <si>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</si>
  <si>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</si>
  <si>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</si>
  <si>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</si>
  <si>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</si>
  <si>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</si>
  <si>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</si>
  <si>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</si>
  <si>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</si>
  <si>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</si>
  <si>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</si>
  <si>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</si>
  <si>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</si>
  <si>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</si>
  <si>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</si>
  <si>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</si>
  <si>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</si>
  <si>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</si>
  <si>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</si>
  <si>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</si>
  <si>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</si>
  <si>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</si>
  <si>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</si>
  <si>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</si>
  <si>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</si>
  <si>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</si>
  <si>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</si>
  <si>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</si>
  <si>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</si>
  <si>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</si>
  <si>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</si>
  <si>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</si>
  <si>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</si>
  <si>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</si>
  <si>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</si>
  <si>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</si>
  <si>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</si>
  <si>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</si>
  <si>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</si>
  <si>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</si>
  <si>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</si>
  <si>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</si>
  <si>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</si>
  <si>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</si>
  <si>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</si>
  <si>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</si>
  <si>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</si>
  <si>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</si>
  <si>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</si>
  <si>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</si>
  <si>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</si>
  <si>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</si>
  <si>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</si>
  <si>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</si>
  <si>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</si>
  <si>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</si>
  <si>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</si>
  <si>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</si>
  <si>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</si>
  <si>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</si>
  <si>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</si>
  <si>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</si>
  <si>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</si>
  <si>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</si>
  <si>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</si>
  <si>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</si>
  <si>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</si>
  <si>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</si>
  <si>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</si>
  <si>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</si>
  <si>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</si>
  <si>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</si>
  <si>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</si>
  <si>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</si>
  <si>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</si>
  <si>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</si>
  <si>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</si>
  <si>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</si>
  <si>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</si>
  <si>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</si>
  <si>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</si>
  <si>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</si>
  <si>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</si>
  <si>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</si>
  <si>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</si>
  <si>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</si>
  <si>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</si>
  <si>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</si>
  <si>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</si>
  <si>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</si>
  <si>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</si>
  <si>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</si>
  <si>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</si>
  <si>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</si>
  <si>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</si>
  <si>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</si>
  <si>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</si>
  <si>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</si>
  <si>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</si>
  <si>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</si>
  <si>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</si>
  <si>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</si>
  <si>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</si>
  <si>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</si>
  <si>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</si>
  <si>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</si>
  <si>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</si>
  <si>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</si>
  <si>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</si>
  <si>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</si>
  <si>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</si>
  <si>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</si>
  <si>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</si>
  <si>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</si>
  <si>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</si>
  <si>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</si>
  <si>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</si>
  <si>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</si>
  <si>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</si>
  <si>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</si>
  <si>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</si>
  <si>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</si>
  <si>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</si>
  <si>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</si>
  <si>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</si>
  <si>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</si>
  <si>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</si>
  <si>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</si>
  <si>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</si>
  <si>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</si>
  <si>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</si>
  <si>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</si>
  <si>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</si>
  <si>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</si>
  <si>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</si>
  <si>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</si>
  <si>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</si>
  <si>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</si>
  <si>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</si>
  <si>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</si>
  <si>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</si>
  <si>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</si>
  <si>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</si>
  <si>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</si>
  <si>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</si>
  <si>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</si>
  <si>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</si>
  <si>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</si>
  <si>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</si>
  <si>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</si>
  <si>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</si>
  <si>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</si>
  <si>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</si>
  <si>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</si>
  <si>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</si>
  <si>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</si>
  <si>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</si>
  <si>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</si>
  <si>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</si>
  <si>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</si>
  <si>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</si>
  <si>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</si>
  <si>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</si>
  <si>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</si>
  <si>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</si>
  <si>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</si>
  <si>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</si>
  <si>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</si>
  <si>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</si>
  <si>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</si>
  <si>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</si>
  <si>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</si>
  <si>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</si>
  <si>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</si>
  <si>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</si>
  <si>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</si>
  <si>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</si>
  <si>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</si>
  <si>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</si>
  <si>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</si>
  <si>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</si>
  <si>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</si>
  <si>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</si>
  <si>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</si>
  <si>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</si>
  <si>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</si>
  <si>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</si>
  <si>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</si>
  <si>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</si>
  <si>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</si>
  <si>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</si>
  <si>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</si>
  <si>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</si>
  <si>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</si>
  <si>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</si>
  <si>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</si>
  <si>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</si>
  <si>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</si>
  <si>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</si>
  <si>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</si>
  <si>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</si>
  <si>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</si>
  <si>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</si>
  <si>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</si>
  <si>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</si>
  <si>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</si>
  <si>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</si>
  <si>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</si>
  <si>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</si>
  <si>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</si>
  <si>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</si>
  <si>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</si>
  <si>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</si>
  <si>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</si>
  <si>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</si>
  <si>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</si>
  <si>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</si>
  <si>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</si>
  <si>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</si>
  <si>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</si>
  <si>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</si>
  <si>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</si>
  <si>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</si>
  <si>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</si>
  <si>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</si>
  <si>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</si>
  <si>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</si>
  <si>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</si>
  <si>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</si>
  <si>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</si>
  <si>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</si>
  <si>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</si>
  <si>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</si>
  <si>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</si>
  <si>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</si>
  <si>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</si>
  <si>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</si>
  <si>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</si>
  <si>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</si>
  <si>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</si>
  <si>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</si>
  <si>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</si>
  <si>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</si>
  <si>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</si>
  <si>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</si>
  <si>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</si>
  <si>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</si>
  <si>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</si>
  <si>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</si>
  <si>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</si>
  <si>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</si>
  <si>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</si>
  <si>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</si>
  <si>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</si>
  <si>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</si>
  <si>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</si>
  <si>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</si>
  <si>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</si>
  <si>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</si>
  <si>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</si>
  <si>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</si>
  <si>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</si>
  <si>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</si>
  <si>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</si>
  <si>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</si>
  <si>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</si>
  <si>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</si>
  <si>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</si>
  <si>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</si>
  <si>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</si>
  <si>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</si>
  <si>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</si>
  <si>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</si>
  <si>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</si>
  <si>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</si>
  <si>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</si>
  <si>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</si>
  <si>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</si>
  <si>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</si>
  <si>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</si>
  <si>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</si>
  <si>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</si>
  <si>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</si>
  <si>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</si>
  <si>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</si>
  <si>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</si>
  <si>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</si>
  <si>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</si>
  <si>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</si>
  <si>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</si>
  <si>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</si>
  <si>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</si>
  <si>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</si>
  <si>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</si>
  <si>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</si>
  <si>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</si>
  <si>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</si>
  <si>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</si>
  <si>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</si>
  <si>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</si>
  <si>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</si>
  <si>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</si>
  <si>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</si>
  <si>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</si>
  <si>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</si>
  <si>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</si>
  <si>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</si>
  <si>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</si>
  <si>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</si>
  <si>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</si>
  <si>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</si>
  <si>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</si>
  <si>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</si>
  <si>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</si>
  <si>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</si>
  <si>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</si>
  <si>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</si>
  <si>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</si>
  <si>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</si>
  <si>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</si>
  <si>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</si>
  <si>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</si>
  <si>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</si>
  <si>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</si>
  <si>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</si>
  <si>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</si>
  <si>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</si>
  <si>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</si>
  <si>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</si>
  <si>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</si>
  <si>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</si>
  <si>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</si>
  <si>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</si>
  <si>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</si>
  <si>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</si>
  <si>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</si>
  <si>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</si>
  <si>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</si>
  <si>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</si>
  <si>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</si>
  <si>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</si>
  <si>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</si>
  <si>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</si>
  <si>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</si>
  <si>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</si>
  <si>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</si>
  <si>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</si>
  <si>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</si>
  <si>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</si>
  <si>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</si>
  <si>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</si>
  <si>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</si>
  <si>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</si>
  <si>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</si>
  <si>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</si>
  <si>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</si>
  <si>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</si>
  <si>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</si>
  <si>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</si>
  <si>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</si>
  <si>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</si>
  <si>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</si>
  <si>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</si>
  <si>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</si>
  <si>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</si>
  <si>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</si>
  <si>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</si>
  <si>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</si>
  <si>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</si>
  <si>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</si>
  <si>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</si>
  <si>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</si>
  <si>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</si>
  <si>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</si>
  <si>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</si>
  <si>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</si>
  <si>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</si>
  <si>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</si>
  <si>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</si>
  <si>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</si>
  <si>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</si>
  <si>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</si>
  <si>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</si>
  <si>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</si>
  <si>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</si>
  <si>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</si>
  <si>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</si>
  <si>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</si>
  <si>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</si>
  <si>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</si>
  <si>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</si>
  <si>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</si>
  <si>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</si>
  <si>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</si>
  <si>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</si>
  <si>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</si>
  <si>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</si>
  <si>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</si>
  <si>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</si>
  <si>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</si>
  <si>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</si>
  <si>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</si>
  <si>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</si>
  <si>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</si>
  <si>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</si>
  <si>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</si>
  <si>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</si>
  <si>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</si>
  <si>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</si>
  <si>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</si>
  <si>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</si>
  <si>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</si>
  <si>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</si>
  <si>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</si>
  <si>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</si>
  <si>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</si>
  <si>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</si>
  <si>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</si>
  <si>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</si>
  <si>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</si>
  <si>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</si>
  <si>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</si>
  <si>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</si>
  <si>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</si>
  <si>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</si>
  <si>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</si>
  <si>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</si>
  <si>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</si>
  <si>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</si>
  <si>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</si>
  <si>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</si>
  <si>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</si>
  <si>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</si>
  <si>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</si>
  <si>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</si>
  <si>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</si>
  <si>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</si>
  <si>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</si>
  <si>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</si>
  <si>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</si>
  <si>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</si>
  <si>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</si>
  <si>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</si>
  <si>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</si>
  <si>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</si>
  <si>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</si>
  <si>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</si>
  <si>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</si>
  <si>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</si>
  <si>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</si>
  <si>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</si>
  <si>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</si>
  <si>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</si>
  <si>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</si>
  <si>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</si>
  <si>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</si>
  <si>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</si>
  <si>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</si>
  <si>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</si>
  <si>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</si>
  <si>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</si>
  <si>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</si>
  <si>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</si>
  <si>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</si>
  <si>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</si>
  <si>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</si>
  <si>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</si>
  <si>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</si>
  <si>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</si>
  <si>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</si>
  <si>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</si>
  <si>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</si>
  <si>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</si>
  <si>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</si>
  <si>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</si>
  <si>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</si>
  <si>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</si>
  <si>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</si>
  <si>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</si>
  <si>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</si>
  <si>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</si>
  <si>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</si>
  <si>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</si>
  <si>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</si>
  <si>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</si>
  <si>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</si>
  <si>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</si>
  <si>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</si>
  <si>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</si>
  <si>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</si>
  <si>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</si>
  <si>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</si>
  <si>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</si>
  <si>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</si>
  <si>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</si>
  <si>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</si>
  <si>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</si>
  <si>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</si>
  <si>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</si>
  <si>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</si>
  <si>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</si>
  <si>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</si>
  <si>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</si>
  <si>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</si>
  <si>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</si>
  <si>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</si>
  <si>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</si>
  <si>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</si>
  <si>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</si>
  <si>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</si>
  <si>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</si>
  <si>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</si>
  <si>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</si>
  <si>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</si>
  <si>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</si>
  <si>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</si>
  <si>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</si>
  <si>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</si>
  <si>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</si>
  <si>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</si>
  <si>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</si>
  <si>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</si>
  <si>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</si>
  <si>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</si>
  <si>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</si>
  <si>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</si>
  <si>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</si>
  <si>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</si>
  <si>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</si>
  <si>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</si>
  <si>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</si>
  <si>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</si>
  <si>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</si>
  <si>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</si>
  <si>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</si>
  <si>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</si>
  <si>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</si>
  <si>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</si>
  <si>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</si>
  <si>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</si>
  <si>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</si>
  <si>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</si>
  <si>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</si>
  <si>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</si>
  <si>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</si>
  <si>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</si>
  <si>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</si>
  <si>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</si>
  <si>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</si>
  <si>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</si>
  <si>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</si>
  <si>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</si>
  <si>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</si>
  <si>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</si>
  <si>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</si>
  <si>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</si>
  <si>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</si>
  <si>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</si>
  <si>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</si>
  <si>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</si>
  <si>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</si>
  <si>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</si>
  <si>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</si>
  <si>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</si>
  <si>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</si>
  <si>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</si>
  <si>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</si>
  <si>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</si>
  <si>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</si>
  <si>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</si>
  <si>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</si>
  <si>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</si>
  <si>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</si>
  <si>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</si>
  <si>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</si>
  <si>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</si>
  <si>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</si>
  <si>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</si>
  <si>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</si>
  <si>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</si>
  <si>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</si>
  <si>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</si>
  <si>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</si>
  <si>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</si>
  <si>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</si>
  <si>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</si>
  <si>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</si>
  <si>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</si>
  <si>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</si>
  <si>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</si>
  <si>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</si>
  <si>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</si>
  <si>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</si>
  <si>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</si>
  <si>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</si>
  <si>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</si>
  <si>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</si>
  <si>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</si>
  <si>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</si>
  <si>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</si>
  <si>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</si>
  <si>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</si>
  <si>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</si>
  <si>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</si>
  <si>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</si>
  <si>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</si>
  <si>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</si>
  <si>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</si>
  <si>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</si>
  <si>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</si>
  <si>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</si>
  <si>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</si>
  <si>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</si>
  <si>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</si>
  <si>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</si>
  <si>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</si>
  <si>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</si>
  <si>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</si>
  <si>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</si>
  <si>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</si>
  <si>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</si>
  <si>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</si>
  <si>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</si>
  <si>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</si>
  <si>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</si>
  <si>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</si>
  <si>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</si>
  <si>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</si>
  <si>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</si>
  <si>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</si>
  <si>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</si>
  <si>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</si>
  <si>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</si>
  <si>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</si>
  <si>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</si>
  <si>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</si>
  <si>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</si>
  <si>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</si>
  <si>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</si>
  <si>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</si>
  <si>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</si>
  <si>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</si>
  <si>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</si>
  <si>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</si>
  <si>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</si>
  <si>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</si>
  <si>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</si>
  <si>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</si>
  <si>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</si>
  <si>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</si>
  <si>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</si>
  <si>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</si>
  <si>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</si>
  <si>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</si>
  <si>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</si>
  <si>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</si>
  <si>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</si>
  <si>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</si>
  <si>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</si>
  <si>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</si>
  <si>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</si>
  <si>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</si>
  <si>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</si>
  <si>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</si>
  <si>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</si>
  <si>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</si>
  <si>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</si>
  <si>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</si>
  <si>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</si>
  <si>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</si>
  <si>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</si>
  <si>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</si>
  <si>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</si>
  <si>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</si>
  <si>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</si>
  <si>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</si>
  <si>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</si>
  <si>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</si>
  <si>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</si>
  <si>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</si>
  <si>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</si>
  <si>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</si>
  <si>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</si>
  <si>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</si>
  <si>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</si>
  <si>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</si>
  <si>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</si>
  <si>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</si>
  <si>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</si>
  <si>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</si>
  <si>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</si>
  <si>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</si>
  <si>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</si>
  <si>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</si>
  <si>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</si>
  <si>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</si>
  <si>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</si>
  <si>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</si>
  <si>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</si>
  <si>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</si>
  <si>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</si>
  <si>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</si>
  <si>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</si>
  <si>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</si>
  <si>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</si>
  <si>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</si>
  <si>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</si>
  <si>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</si>
  <si>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</si>
  <si>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</si>
  <si>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</si>
  <si>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</si>
  <si>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</si>
  <si>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</si>
  <si>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</si>
  <si>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</si>
  <si>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</si>
  <si>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</si>
  <si>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</si>
  <si>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</si>
  <si>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</si>
  <si>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</si>
  <si>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</si>
  <si>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</si>
  <si>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</si>
  <si>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</si>
  <si>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</si>
  <si>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</si>
  <si>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</si>
  <si>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</si>
  <si>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</si>
  <si>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</si>
  <si>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</si>
  <si>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</si>
  <si>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</si>
  <si>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</si>
  <si>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</si>
  <si>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</si>
  <si>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</si>
  <si>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</si>
  <si>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</si>
  <si>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</si>
  <si>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</si>
  <si>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</si>
  <si>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</si>
  <si>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</si>
  <si>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</si>
  <si>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</si>
  <si>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</si>
  <si>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</si>
  <si>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</si>
  <si>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</si>
  <si>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</si>
  <si>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</si>
  <si>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</si>
  <si>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</si>
  <si>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</si>
  <si>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</si>
  <si>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</si>
  <si>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</si>
  <si>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</si>
  <si>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</si>
  <si>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</si>
  <si>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</si>
  <si>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</si>
  <si>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</si>
  <si>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</si>
  <si>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</si>
  <si>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</si>
  <si>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</si>
  <si>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</si>
  <si>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</si>
  <si>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</si>
  <si>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</si>
  <si>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</si>
  <si>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</si>
  <si>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</si>
  <si>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</si>
  <si>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</si>
  <si>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</si>
  <si>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</si>
  <si>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</si>
  <si>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</si>
  <si>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</si>
  <si>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</si>
  <si>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</si>
  <si>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</si>
  <si>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</si>
  <si>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</si>
  <si>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</si>
  <si>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</si>
  <si>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</si>
  <si>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</si>
  <si>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</si>
  <si>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</si>
  <si>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</si>
  <si>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</si>
  <si>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</si>
  <si>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</si>
  <si>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</si>
  <si>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</si>
  <si>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</si>
  <si>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</si>
  <si>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</si>
  <si>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</si>
  <si>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</si>
  <si>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</si>
  <si>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</si>
  <si>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</si>
  <si>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</si>
  <si>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</si>
  <si>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</si>
  <si>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</si>
  <si>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</si>
  <si>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</si>
  <si>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</si>
  <si>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</si>
  <si>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</si>
  <si>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</si>
  <si>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</si>
  <si>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</si>
  <si>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</si>
  <si>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</si>
  <si>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</si>
  <si>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</si>
  <si>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</si>
  <si>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</si>
  <si>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</si>
  <si>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</si>
  <si>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</si>
  <si>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</si>
  <si>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</si>
  <si>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</si>
  <si>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</si>
  <si>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</si>
  <si>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</si>
  <si>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</si>
  <si>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</si>
  <si>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</si>
  <si>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</si>
  <si>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</si>
  <si>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</si>
  <si>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</si>
  <si>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</si>
  <si>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</si>
  <si>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</si>
  <si>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</si>
  <si>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</si>
  <si>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</si>
  <si>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</si>
  <si>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</si>
  <si>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</si>
  <si>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</si>
  <si>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</si>
  <si>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</si>
  <si>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</si>
  <si>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</si>
  <si>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</si>
  <si>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</si>
  <si>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</si>
  <si>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</si>
  <si>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</si>
  <si>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</si>
  <si>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</si>
  <si>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</si>
  <si>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</si>
  <si>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</si>
  <si>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</si>
  <si>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</si>
  <si>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</si>
  <si>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</si>
  <si>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</si>
  <si>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</si>
  <si>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</si>
  <si>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</si>
  <si>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</si>
  <si>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</si>
  <si>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</si>
  <si>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</si>
  <si>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</si>
  <si>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</si>
  <si>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</si>
  <si>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</si>
  <si>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</si>
  <si>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</si>
  <si>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</si>
  <si>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</si>
  <si>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</si>
  <si>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</si>
  <si>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</si>
  <si>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</si>
  <si>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</si>
  <si>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</si>
  <si>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</si>
  <si>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</si>
  <si>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</si>
  <si>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</si>
  <si>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</si>
  <si>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</si>
  <si>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</si>
  <si>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</si>
  <si>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</si>
  <si>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</si>
  <si>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</si>
  <si>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</si>
  <si>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</si>
  <si>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</si>
  <si>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</si>
  <si>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</si>
  <si>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</si>
  <si>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</si>
  <si>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</si>
  <si>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</si>
  <si>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</si>
  <si>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</si>
  <si>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</si>
  <si>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</si>
  <si>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</si>
  <si>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</si>
  <si>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</si>
  <si>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</si>
  <si>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</si>
  <si>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</si>
  <si>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</si>
  <si>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</si>
  <si>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</si>
  <si>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</si>
  <si>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</si>
  <si>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</si>
  <si>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</si>
  <si>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</si>
  <si>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</si>
  <si>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</si>
  <si>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</si>
  <si>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</si>
  <si>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</si>
  <si>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</si>
  <si>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</si>
  <si>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</si>
  <si>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</si>
  <si>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</si>
  <si>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</si>
  <si>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</si>
  <si>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</si>
  <si>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</si>
  <si>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</si>
  <si>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</si>
  <si>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</si>
  <si>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</si>
  <si>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</si>
  <si>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</si>
  <si>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</si>
  <si>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</si>
  <si>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</si>
  <si>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</si>
  <si>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</si>
  <si>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</si>
  <si>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</si>
  <si>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</si>
  <si>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</si>
  <si>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</si>
  <si>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</si>
  <si>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</si>
  <si>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</si>
  <si>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</si>
  <si>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</si>
  <si>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</si>
  <si>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</si>
  <si>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</si>
  <si>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</si>
  <si>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</si>
  <si>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</si>
  <si>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</si>
  <si>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</si>
  <si>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</si>
  <si>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</si>
  <si>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</si>
  <si>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</si>
  <si>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</si>
  <si>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</si>
  <si>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</si>
  <si>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</si>
  <si>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</si>
  <si>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</si>
  <si>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</si>
  <si>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</si>
  <si>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</si>
  <si>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</si>
  <si>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</si>
  <si>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</si>
  <si>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</si>
  <si>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</si>
  <si>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</si>
  <si>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</si>
  <si>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</si>
  <si>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</si>
  <si>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</si>
  <si>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</si>
  <si>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</si>
  <si>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</si>
  <si>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</si>
  <si>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</si>
  <si>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</si>
  <si>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</si>
  <si>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</si>
  <si>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</si>
  <si>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</si>
  <si>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</si>
  <si>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</si>
  <si>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</si>
  <si>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</si>
  <si>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</si>
  <si>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</si>
  <si>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</si>
  <si>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</si>
  <si>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</si>
  <si>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</si>
  <si>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</si>
  <si>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</si>
  <si>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</si>
  <si>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</si>
  <si>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</si>
  <si>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</si>
  <si>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</si>
  <si>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</si>
  <si>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</si>
  <si>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</si>
  <si>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</si>
  <si>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</si>
  <si>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</si>
  <si>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</si>
  <si>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</si>
  <si>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</si>
  <si>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</si>
  <si>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</si>
  <si>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</si>
  <si>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</si>
  <si>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</si>
  <si>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</si>
  <si>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</si>
  <si>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</si>
  <si>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</si>
  <si>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</si>
  <si>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</si>
  <si>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</si>
  <si>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</si>
  <si>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</si>
  <si>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</si>
  <si>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</si>
  <si>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</si>
  <si>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</si>
  <si>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</si>
  <si>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</si>
  <si>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</si>
  <si>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</si>
  <si>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</si>
  <si>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</si>
  <si>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</si>
  <si>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</si>
  <si>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</si>
  <si>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</si>
  <si>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</si>
  <si>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</si>
  <si>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</si>
  <si>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</si>
  <si>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</si>
  <si>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</si>
  <si>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</si>
  <si>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</si>
  <si>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</si>
  <si>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</si>
  <si>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</si>
  <si>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</si>
  <si>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</si>
  <si>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</si>
  <si>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</si>
  <si>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</si>
  <si>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</si>
  <si>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</si>
  <si>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</si>
  <si>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</si>
  <si>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</si>
  <si>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</si>
  <si>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</si>
  <si>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</si>
  <si>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</si>
  <si>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</si>
  <si>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</si>
  <si>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</si>
  <si>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</si>
  <si>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</si>
  <si>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</si>
  <si>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</si>
  <si>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</si>
  <si>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</si>
  <si>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</si>
  <si>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</si>
  <si>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</si>
  <si>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</si>
  <si>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</si>
  <si>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</si>
  <si>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</si>
  <si>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</si>
  <si>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</si>
  <si>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</si>
  <si>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</si>
  <si>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</si>
  <si>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</si>
  <si>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</si>
  <si>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</si>
  <si>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</si>
  <si>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</si>
  <si>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</si>
  <si>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</si>
  <si>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</si>
  <si>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</si>
  <si>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</si>
  <si>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</si>
  <si>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</si>
  <si>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</si>
  <si>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</si>
  <si>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</si>
  <si>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</si>
  <si>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</si>
  <si>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</si>
  <si>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</si>
  <si>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</si>
  <si>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</si>
  <si>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</si>
  <si>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</si>
  <si>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</si>
  <si>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</si>
  <si>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</si>
  <si>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</si>
  <si>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</si>
  <si>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</si>
  <si>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</si>
  <si>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</si>
  <si>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</si>
  <si>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</si>
  <si>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</si>
  <si>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</si>
  <si>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</si>
  <si>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</si>
  <si>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</si>
  <si>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</si>
  <si>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</si>
  <si>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</si>
  <si>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</si>
  <si>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</si>
  <si>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</si>
  <si>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</si>
  <si>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</si>
  <si>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</si>
  <si>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</si>
  <si>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</si>
  <si>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</si>
  <si>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</si>
  <si>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</si>
  <si>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</si>
  <si>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</si>
  <si>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</si>
  <si>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</si>
  <si>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</si>
  <si>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</si>
  <si>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</si>
  <si>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</si>
  <si>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</si>
  <si>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</si>
  <si>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</si>
  <si>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</si>
  <si>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</si>
  <si>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</si>
  <si>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</si>
  <si>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</si>
  <si>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</si>
  <si>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</si>
  <si>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</si>
  <si>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</si>
  <si>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</si>
  <si>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</si>
  <si>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</si>
  <si>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</si>
  <si>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</si>
  <si>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</si>
  <si>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</si>
  <si>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</si>
  <si>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</si>
  <si>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</si>
  <si>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</si>
  <si>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</si>
  <si>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</si>
  <si>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</si>
  <si>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</si>
  <si>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</si>
  <si>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</si>
  <si>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</si>
  <si>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</si>
  <si>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</si>
  <si>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</si>
  <si>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</si>
  <si>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</si>
  <si>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</si>
  <si>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</si>
  <si>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</si>
  <si>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</si>
  <si>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</si>
  <si>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</si>
  <si>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</si>
  <si>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</si>
  <si>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</si>
  <si>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</si>
  <si>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</si>
  <si>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</si>
  <si>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</si>
  <si>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</si>
  <si>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</si>
  <si>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</si>
  <si>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</si>
  <si>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</si>
  <si>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</si>
  <si>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</si>
  <si>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</si>
  <si>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</si>
  <si>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</si>
  <si>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</si>
  <si>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</si>
  <si>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</si>
  <si>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</si>
  <si>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</si>
  <si>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</si>
  <si>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</si>
  <si>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</si>
  <si>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</si>
  <si>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</si>
  <si>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</si>
  <si>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</si>
  <si>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</si>
  <si>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</si>
  <si>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</si>
  <si>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</si>
  <si>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</si>
  <si>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</si>
  <si>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</si>
  <si>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</si>
  <si>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</si>
  <si>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</si>
  <si>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</si>
  <si>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</si>
  <si>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</si>
  <si>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</si>
  <si>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</si>
  <si>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</si>
  <si>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</si>
  <si>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</si>
  <si>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</si>
  <si>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</si>
  <si>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</si>
  <si>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</si>
  <si>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</si>
  <si>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</si>
  <si>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</si>
  <si>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</si>
  <si>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</si>
  <si>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</si>
  <si>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</si>
  <si>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</si>
  <si>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</si>
  <si>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</si>
  <si>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</si>
  <si>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</si>
  <si>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</si>
  <si>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</si>
  <si>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</si>
  <si>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</si>
  <si>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</si>
  <si>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</si>
  <si>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</si>
  <si>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</si>
  <si>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</si>
  <si>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</si>
  <si>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</si>
  <si>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</si>
  <si>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</si>
  <si>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</si>
  <si>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</si>
  <si>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</si>
  <si>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</si>
  <si>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</si>
  <si>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</si>
  <si>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</si>
  <si>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</si>
  <si>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</si>
  <si>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</si>
  <si>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</si>
  <si>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</si>
  <si>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</si>
  <si>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</si>
  <si>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</si>
  <si>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</si>
  <si>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</si>
  <si>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</si>
  <si>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</si>
  <si>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</si>
  <si>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</si>
  <si>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</si>
  <si>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</si>
  <si>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</si>
  <si>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</si>
  <si>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</si>
  <si>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</si>
  <si>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</si>
  <si>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</si>
  <si>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</si>
  <si>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</si>
  <si>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</si>
  <si>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</si>
  <si>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</si>
  <si>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</si>
  <si>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</si>
  <si>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</si>
  <si>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</si>
  <si>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</si>
  <si>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</si>
  <si>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</si>
  <si>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</si>
  <si>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</si>
  <si>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</si>
  <si>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</si>
  <si>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</si>
  <si>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</si>
  <si>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</si>
  <si>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</si>
  <si>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</si>
  <si>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</si>
  <si>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</si>
  <si>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</si>
  <si>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</si>
  <si>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</si>
  <si>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</si>
  <si>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</si>
  <si>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</si>
  <si>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</si>
  <si>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</si>
  <si>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</si>
  <si>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</si>
  <si>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</si>
  <si>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</si>
  <si>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</si>
  <si>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</si>
  <si>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</si>
  <si>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</si>
  <si>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</si>
  <si>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</si>
  <si>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</si>
  <si>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</si>
  <si>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</si>
  <si>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</si>
  <si>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</si>
  <si>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</si>
  <si>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</si>
  <si>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</si>
  <si>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</si>
  <si>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</si>
  <si>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</si>
  <si>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</si>
  <si>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</si>
  <si>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</si>
  <si>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</si>
  <si>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</si>
  <si>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</si>
  <si>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</si>
  <si>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</si>
  <si>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</si>
  <si>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</si>
  <si>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</si>
  <si>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</si>
  <si>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</si>
  <si>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</si>
  <si>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</si>
  <si>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</si>
  <si>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</si>
  <si>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</si>
  <si>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</si>
  <si>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</si>
  <si>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</si>
  <si>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</si>
  <si>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</si>
  <si>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</si>
  <si>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</si>
  <si>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</si>
  <si>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</si>
  <si>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</si>
  <si>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</si>
  <si>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</si>
  <si>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</si>
  <si>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</si>
  <si>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</si>
  <si>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</si>
  <si>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</si>
  <si>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</si>
  <si>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</si>
  <si>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</si>
  <si>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</si>
  <si>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</si>
  <si>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</si>
  <si>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</si>
  <si>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</si>
  <si>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</si>
  <si>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</si>
  <si>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</si>
  <si>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</si>
  <si>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</si>
  <si>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</si>
  <si>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</si>
  <si>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</si>
  <si>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</si>
  <si>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</si>
  <si>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</si>
  <si>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</si>
  <si>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</si>
  <si>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</si>
  <si>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</si>
  <si>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</si>
  <si>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</si>
  <si>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</si>
  <si>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</si>
  <si>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</si>
  <si>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</si>
  <si>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</si>
  <si>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</si>
  <si>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</si>
  <si>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</si>
  <si>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</si>
  <si>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</si>
  <si>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</si>
  <si>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</si>
  <si>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</si>
  <si>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</si>
  <si>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</si>
  <si>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</si>
  <si>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</si>
  <si>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</si>
  <si>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</si>
  <si>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</si>
  <si>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</si>
  <si>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</si>
  <si>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</si>
  <si>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</si>
  <si>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</si>
  <si>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</si>
  <si>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</si>
  <si>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</si>
  <si>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</si>
  <si>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</si>
  <si>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</si>
  <si>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</si>
  <si>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</si>
  <si>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</si>
  <si>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</si>
  <si>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</si>
  <si>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</si>
  <si>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</si>
  <si>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</si>
  <si>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</si>
  <si>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</si>
  <si>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</si>
  <si>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</si>
  <si>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</si>
  <si>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</si>
  <si>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</si>
  <si>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</si>
  <si>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</si>
  <si>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</si>
  <si>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</si>
  <si>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</si>
  <si>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</si>
  <si>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</si>
  <si>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</si>
  <si>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</si>
  <si>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</si>
  <si>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</si>
  <si>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</si>
  <si>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</si>
  <si>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</si>
  <si>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</si>
  <si>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</si>
  <si>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</si>
  <si>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</si>
  <si>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</si>
  <si>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</si>
  <si>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</si>
  <si>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</si>
  <si>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</si>
  <si>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</si>
  <si>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</si>
  <si>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</si>
  <si>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</si>
  <si>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</si>
  <si>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</si>
  <si>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</si>
  <si>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</si>
  <si>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</si>
  <si>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</si>
  <si>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</si>
  <si>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</si>
  <si>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</si>
  <si>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</si>
  <si>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</si>
  <si>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</si>
  <si>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</si>
  <si>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</si>
  <si>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</si>
  <si>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</si>
  <si>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</si>
  <si>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</si>
  <si>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</si>
  <si>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</si>
  <si>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</si>
  <si>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</si>
  <si>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</si>
  <si>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</si>
  <si>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</si>
  <si>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</si>
  <si>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</si>
  <si>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</si>
  <si>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</si>
  <si>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</si>
  <si>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</si>
  <si>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</si>
  <si>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</si>
  <si>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</si>
  <si>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</si>
  <si>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</si>
  <si>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</si>
  <si>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</si>
  <si>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</si>
  <si>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</si>
  <si>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</si>
  <si>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</si>
  <si>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</si>
  <si>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</si>
  <si>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</si>
  <si>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</si>
  <si>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</si>
  <si>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</si>
  <si>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</si>
  <si>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</si>
  <si>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</si>
  <si>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</si>
  <si>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</si>
  <si>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</si>
  <si>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</si>
  <si>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</si>
  <si>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</si>
  <si>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</si>
  <si>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</si>
  <si>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</si>
  <si>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</si>
  <si>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</si>
  <si>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</si>
  <si>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</si>
  <si>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</si>
  <si>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</si>
  <si>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</si>
  <si>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</si>
  <si>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</si>
  <si>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</si>
  <si>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</si>
  <si>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</si>
  <si>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</si>
  <si>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</si>
  <si>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</si>
  <si>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</si>
  <si>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</si>
  <si>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</si>
  <si>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</si>
  <si>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</si>
  <si>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</si>
  <si>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</si>
  <si>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</si>
  <si>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</si>
  <si>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</si>
  <si>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</si>
  <si>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</si>
  <si>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</si>
  <si>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</si>
  <si>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</si>
  <si>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</si>
  <si>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</si>
  <si>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</si>
  <si>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</si>
  <si>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</si>
  <si>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</si>
  <si>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</si>
  <si>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</si>
  <si>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</si>
  <si>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</si>
  <si>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</si>
  <si>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</si>
  <si>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</si>
  <si>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</si>
  <si>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</si>
  <si>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</si>
  <si>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</si>
  <si>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</si>
  <si>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</si>
  <si>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</si>
  <si>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</si>
  <si>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</si>
  <si>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</si>
  <si>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</si>
  <si>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</si>
  <si>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</si>
  <si>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</si>
  <si>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</si>
  <si>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</si>
  <si>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</si>
  <si>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</si>
  <si>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</si>
  <si>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</si>
  <si>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</si>
  <si>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</si>
  <si>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</si>
  <si>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</si>
  <si>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</si>
  <si>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</si>
  <si>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</si>
  <si>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</si>
  <si>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</si>
  <si>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</si>
  <si>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</si>
  <si>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</si>
  <si>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</si>
  <si>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</si>
  <si>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</si>
  <si>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</si>
  <si>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</si>
  <si>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</si>
  <si>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</si>
  <si>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</si>
  <si>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</si>
  <si>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</si>
  <si>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</si>
  <si>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</si>
  <si>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</si>
  <si>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</si>
  <si>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</si>
  <si>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</si>
  <si>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</si>
  <si>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</si>
  <si>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</si>
  <si>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</si>
  <si>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</si>
  <si>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</si>
  <si>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</si>
  <si>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</si>
  <si>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</si>
  <si>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</si>
  <si>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</si>
  <si>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</si>
  <si>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</si>
  <si>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</si>
  <si>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</si>
  <si>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</si>
  <si>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</si>
  <si>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</si>
  <si>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</si>
  <si>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</si>
  <si>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</si>
  <si>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</si>
  <si>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</si>
  <si>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</si>
  <si>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</si>
  <si>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</si>
  <si>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</si>
  <si>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</si>
  <si>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</si>
  <si>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</si>
  <si>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</si>
  <si>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</si>
  <si>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</si>
  <si>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</si>
  <si>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</si>
  <si>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</si>
  <si>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</si>
  <si>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</si>
  <si>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</si>
  <si>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</si>
  <si>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</si>
  <si>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</si>
  <si>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</si>
  <si>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</si>
  <si>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</si>
  <si>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</si>
  <si>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</si>
  <si>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</si>
  <si>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</si>
  <si>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</si>
  <si>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</si>
  <si>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</si>
  <si>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</si>
  <si>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</si>
  <si>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</si>
  <si>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</si>
  <si>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</si>
  <si>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</si>
  <si>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</si>
  <si>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</si>
  <si>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</si>
  <si>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</si>
  <si>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</si>
  <si>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</si>
  <si>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</si>
  <si>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</si>
  <si>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</si>
  <si>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</si>
  <si>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</si>
  <si>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</si>
  <si>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</si>
  <si>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</si>
  <si>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</si>
  <si>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</si>
  <si>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</si>
  <si>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</si>
  <si>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</si>
  <si>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</si>
  <si>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</si>
  <si>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</si>
  <si>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</si>
  <si>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</si>
  <si>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</si>
  <si>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</si>
  <si>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</si>
  <si>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</si>
  <si>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</si>
  <si>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</si>
  <si>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</si>
  <si>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</si>
  <si>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</si>
  <si>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</si>
  <si>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</si>
  <si>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</si>
  <si>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</si>
  <si>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</si>
  <si>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</si>
  <si>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</si>
  <si>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</si>
  <si>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</si>
  <si>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</si>
  <si>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</si>
  <si>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</si>
  <si>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</si>
  <si>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</si>
  <si>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</si>
  <si>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</si>
  <si>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</si>
  <si>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</si>
  <si>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</si>
  <si>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</si>
  <si>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</si>
  <si>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</si>
  <si>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</si>
  <si>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</si>
  <si>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</si>
  <si>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</si>
  <si>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</si>
  <si>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</si>
  <si>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</si>
  <si>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</si>
  <si>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</si>
  <si>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</si>
  <si>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</si>
  <si>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</si>
  <si>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</si>
  <si>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</si>
  <si>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</si>
  <si>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</si>
  <si>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</si>
  <si>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</si>
  <si>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</si>
  <si>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</si>
  <si>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</si>
  <si>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</si>
  <si>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</si>
  <si>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</si>
  <si>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</si>
  <si>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</si>
  <si>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</si>
  <si>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</si>
  <si>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</si>
  <si>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</si>
  <si>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</si>
  <si>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</si>
  <si>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</si>
  <si>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</si>
  <si>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</si>
  <si>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</si>
  <si>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</si>
  <si>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</si>
  <si>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</si>
  <si>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</si>
  <si>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</si>
  <si>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</si>
  <si>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</si>
  <si>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</si>
  <si>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</si>
  <si>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</si>
  <si>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</si>
  <si>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</si>
  <si>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</si>
  <si>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</si>
  <si>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</si>
  <si>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</si>
  <si>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</si>
  <si>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</si>
  <si>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</si>
  <si>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</si>
  <si>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</si>
  <si>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</si>
  <si>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</si>
  <si>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</si>
  <si>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</si>
  <si>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</si>
  <si>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</si>
  <si>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</si>
  <si>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</si>
  <si>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</si>
  <si>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</si>
  <si>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</si>
  <si>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</si>
  <si>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</si>
  <si>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</si>
  <si>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</si>
  <si>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</si>
  <si>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</si>
  <si>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</si>
  <si>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</si>
  <si>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</si>
  <si>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</si>
  <si>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</si>
  <si>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</si>
  <si>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</si>
  <si>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</si>
  <si>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</si>
  <si>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</si>
  <si>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</si>
  <si>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</si>
  <si>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</si>
  <si>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</si>
  <si>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</si>
  <si>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</si>
  <si>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</si>
  <si>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</si>
  <si>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</si>
  <si>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</si>
  <si>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</si>
  <si>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</si>
  <si>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</si>
  <si>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</si>
  <si>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</si>
  <si>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</si>
  <si>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</si>
  <si>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</si>
  <si>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</si>
  <si>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</si>
  <si>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</si>
  <si>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</si>
  <si>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</si>
  <si>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</si>
  <si>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</si>
  <si>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</si>
  <si>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</si>
  <si>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</si>
  <si>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</si>
  <si>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</si>
  <si>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</si>
  <si>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</si>
  <si>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</si>
  <si>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</si>
  <si>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</si>
  <si>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</si>
  <si>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</si>
  <si>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</si>
  <si>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</si>
  <si>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</si>
  <si>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</si>
  <si>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</si>
  <si>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</si>
  <si>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</si>
  <si>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</si>
  <si>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</si>
  <si>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</si>
  <si>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</si>
  <si>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</si>
  <si>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</si>
  <si>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</si>
  <si>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</si>
  <si>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</si>
  <si>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</si>
  <si>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</si>
  <si>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</si>
  <si>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</si>
  <si>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</si>
  <si>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</si>
  <si>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</si>
  <si>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</si>
  <si>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</si>
  <si>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</si>
  <si>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</si>
  <si>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</si>
  <si>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</si>
  <si>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</si>
  <si>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</si>
  <si>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</si>
  <si>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</si>
  <si>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</si>
  <si>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</si>
  <si>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</si>
  <si>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</si>
  <si>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</si>
  <si>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</si>
  <si>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</si>
  <si>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</si>
  <si>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</si>
  <si>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</si>
  <si>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</si>
  <si>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</si>
  <si>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</si>
  <si>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</si>
  <si>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</si>
  <si>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</si>
  <si>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</si>
  <si>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</si>
  <si>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</si>
  <si>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</si>
  <si>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</si>
  <si>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</si>
  <si>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</si>
  <si>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</si>
  <si>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</si>
  <si>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</si>
  <si>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</si>
  <si>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</si>
  <si>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</si>
  <si>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</si>
  <si>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</si>
  <si>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</si>
  <si>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</si>
  <si>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</si>
  <si>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</si>
  <si>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</si>
  <si>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</si>
  <si>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</si>
  <si>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</si>
  <si>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</si>
  <si>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</si>
  <si>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</si>
  <si>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</si>
  <si>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</si>
  <si>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</si>
  <si>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</si>
  <si>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</si>
  <si>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</si>
  <si>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</si>
  <si>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</si>
  <si>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</si>
  <si>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</si>
  <si>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</si>
  <si>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</si>
  <si>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</si>
  <si>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</si>
  <si>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</si>
  <si>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</si>
  <si>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</si>
  <si>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</si>
  <si>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</si>
  <si>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</si>
  <si>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</si>
  <si>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</si>
  <si>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</si>
  <si>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</si>
  <si>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</si>
  <si>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</si>
  <si>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</si>
  <si>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</si>
  <si>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</si>
  <si>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</si>
  <si>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</si>
  <si>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</si>
  <si>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</si>
  <si>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</si>
  <si>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</si>
  <si>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</si>
  <si>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</si>
  <si>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</si>
  <si>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</si>
  <si>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</si>
  <si>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</si>
  <si>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</si>
  <si>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</si>
  <si>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</si>
  <si>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</si>
  <si>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</si>
  <si>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</si>
  <si>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</si>
  <si>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</si>
  <si>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</si>
  <si>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</si>
  <si>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</si>
  <si>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</si>
  <si>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</si>
  <si>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</si>
  <si>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</si>
  <si>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</si>
  <si>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</si>
  <si>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</si>
  <si>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</si>
  <si>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</si>
  <si>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</si>
  <si>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</si>
  <si>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</si>
  <si>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</si>
  <si>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</si>
  <si>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</si>
  <si>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</si>
  <si>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</si>
  <si>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</si>
  <si>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</si>
  <si>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</si>
  <si>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</si>
  <si>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</si>
  <si>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</si>
  <si>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</si>
  <si>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</si>
  <si>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</si>
  <si>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</si>
  <si>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</si>
  <si>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</si>
  <si>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</si>
  <si>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</si>
  <si>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</si>
  <si>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</si>
  <si>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</si>
  <si>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</si>
  <si>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</si>
  <si>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</si>
  <si>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</si>
  <si>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</si>
  <si>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</si>
  <si>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</si>
  <si>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</si>
  <si>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</si>
  <si>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</si>
  <si>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</si>
  <si>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</si>
  <si>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</si>
  <si>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</si>
  <si>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</si>
  <si>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</si>
  <si>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</si>
  <si>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</si>
  <si>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</si>
  <si>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</si>
  <si>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</si>
  <si>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</si>
  <si>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</si>
  <si>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</si>
  <si>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</si>
  <si>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</si>
  <si>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</si>
  <si>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</si>
  <si>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</si>
  <si>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</si>
  <si>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</si>
  <si>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</si>
  <si>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</si>
  <si>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</si>
  <si>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</si>
  <si>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</si>
  <si>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</si>
  <si>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</si>
  <si>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</si>
  <si>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</si>
  <si>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</si>
  <si>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</si>
  <si>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</si>
  <si>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</si>
  <si>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</si>
  <si>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</si>
  <si>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</si>
  <si>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</si>
  <si>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</si>
  <si>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</si>
  <si>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</si>
  <si>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</si>
  <si>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</si>
  <si>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</si>
  <si>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</si>
  <si>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</si>
  <si>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</si>
  <si>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</si>
  <si>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</si>
  <si>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</si>
  <si>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</si>
  <si>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</si>
  <si>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</si>
  <si>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</si>
  <si>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</si>
  <si>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</si>
  <si>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</si>
  <si>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</si>
  <si>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</si>
  <si>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</si>
  <si>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</si>
  <si>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</si>
  <si>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</si>
  <si>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</si>
  <si>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</si>
  <si>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</si>
  <si>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</si>
  <si>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</si>
  <si>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</si>
  <si>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</si>
  <si>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</si>
  <si>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</si>
  <si>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</si>
  <si>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</si>
  <si>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</si>
  <si>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</si>
  <si>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</si>
  <si>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</si>
  <si>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</si>
  <si>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</si>
  <si>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</si>
  <si>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</si>
  <si>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</si>
  <si>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</si>
  <si>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</si>
  <si>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</si>
  <si>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</si>
  <si>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</si>
  <si>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</si>
  <si>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</si>
  <si>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</si>
  <si>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</si>
  <si>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</si>
  <si>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</si>
  <si>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</si>
  <si>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</si>
  <si>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</si>
  <si>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</si>
  <si>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</si>
  <si>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</si>
  <si>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</si>
  <si>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</si>
  <si>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</si>
  <si>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</si>
  <si>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</si>
  <si>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</si>
  <si>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</si>
  <si>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</si>
  <si>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</si>
  <si>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</si>
  <si>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</si>
  <si>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</si>
  <si>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</si>
  <si>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</si>
  <si>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</si>
  <si>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</si>
  <si>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</si>
  <si>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</si>
  <si>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</si>
  <si>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</si>
  <si>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</si>
  <si>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</si>
  <si>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</si>
  <si>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</si>
  <si>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</si>
  <si>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</si>
  <si>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</si>
  <si>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</si>
  <si>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</si>
  <si>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</si>
  <si>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</si>
  <si>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</si>
  <si>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</si>
  <si>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</si>
  <si>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</si>
  <si>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</si>
  <si>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</si>
  <si>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</si>
  <si>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</si>
  <si>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</si>
  <si>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</si>
  <si>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</si>
  <si>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</si>
  <si>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</si>
  <si>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</si>
  <si>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</si>
  <si>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</si>
  <si>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</si>
  <si>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</si>
  <si>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</si>
  <si>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</si>
  <si>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</si>
  <si>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</si>
  <si>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</si>
  <si>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</si>
  <si>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</si>
  <si>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</si>
  <si>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</si>
  <si>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</si>
  <si>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</si>
  <si>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</si>
  <si>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</si>
  <si>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</si>
  <si>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</si>
  <si>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</si>
  <si>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</si>
  <si>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</si>
  <si>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</si>
  <si>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</si>
  <si>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</si>
  <si>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</si>
  <si>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</si>
  <si>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</si>
  <si>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</si>
  <si>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</si>
  <si>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</si>
  <si>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</si>
  <si>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</si>
  <si>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</si>
  <si>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</si>
  <si>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</si>
  <si>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</si>
  <si>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</si>
  <si>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</si>
  <si>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</si>
  <si>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</si>
  <si>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</si>
  <si>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</si>
  <si>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</si>
  <si>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</si>
  <si>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</si>
  <si>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</si>
  <si>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</si>
  <si>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</si>
  <si>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</si>
  <si>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</si>
  <si>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</si>
  <si>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</si>
  <si>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</si>
  <si>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</si>
  <si>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</si>
  <si>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</si>
  <si>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</si>
  <si>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</si>
  <si>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</si>
  <si>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</si>
  <si>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</si>
  <si>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</si>
  <si>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</si>
  <si>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</si>
  <si>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</si>
  <si>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</si>
  <si>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</si>
  <si>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</si>
  <si>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</si>
  <si>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</si>
  <si>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</si>
  <si>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</si>
  <si>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</si>
  <si>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</si>
  <si>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</si>
  <si>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</si>
  <si>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</si>
  <si>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</si>
  <si>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</si>
  <si>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</si>
  <si>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</si>
  <si>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</si>
  <si>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</si>
  <si>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</si>
  <si>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</si>
  <si>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</si>
  <si>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</si>
  <si>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</si>
  <si>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</si>
  <si>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</si>
  <si>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</si>
  <si>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</si>
  <si>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</si>
  <si>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</si>
  <si>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</si>
  <si>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</si>
  <si>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</si>
  <si>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</si>
  <si>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</si>
  <si>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</si>
  <si>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</si>
  <si>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</si>
  <si>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</si>
  <si>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</si>
  <si>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</si>
  <si>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</si>
  <si>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</si>
  <si>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</si>
  <si>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</si>
  <si>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</si>
  <si>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</si>
  <si>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</si>
  <si>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</si>
  <si>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</si>
  <si>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</si>
  <si>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</si>
  <si>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</si>
  <si>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</si>
  <si>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</si>
  <si>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</si>
  <si>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</si>
  <si>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</si>
  <si>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</si>
  <si>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</si>
  <si>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</si>
  <si>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</si>
  <si>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</si>
  <si>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</si>
  <si>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</si>
  <si>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</si>
  <si>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</si>
  <si>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</si>
  <si>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</si>
  <si>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</si>
  <si>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</si>
  <si>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</si>
  <si>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</si>
  <si>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</si>
  <si>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</si>
  <si>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</si>
  <si>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</si>
  <si>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</si>
  <si>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</si>
  <si>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</si>
  <si>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</si>
  <si>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</si>
  <si>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</si>
  <si>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</si>
  <si>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</si>
  <si>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</si>
  <si>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</si>
  <si>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</si>
  <si>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</si>
  <si>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</si>
  <si>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</si>
  <si>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</si>
  <si>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</si>
  <si>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</si>
  <si>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</si>
  <si>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</si>
  <si>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</si>
  <si>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</si>
  <si>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</si>
  <si>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</si>
  <si>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</si>
  <si>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</si>
  <si>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</si>
  <si>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</si>
  <si>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</si>
  <si>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</si>
  <si>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</si>
  <si>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</si>
  <si>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</si>
  <si>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</si>
  <si>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</si>
  <si>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</si>
  <si>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</si>
  <si>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</si>
  <si>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</si>
  <si>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</si>
  <si>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</si>
  <si>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</si>
  <si>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</si>
  <si>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</si>
  <si>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</si>
  <si>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</si>
  <si>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</si>
  <si>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</si>
  <si>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</si>
  <si>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</si>
  <si>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</si>
  <si>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</si>
  <si>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</si>
  <si>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</si>
  <si>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</si>
  <si>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</si>
  <si>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</si>
  <si>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</si>
  <si>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</si>
  <si>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</si>
  <si>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</si>
  <si>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</si>
  <si>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</si>
  <si>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</si>
  <si>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</si>
  <si>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</si>
  <si>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</si>
  <si>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</si>
  <si>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</si>
  <si>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</si>
  <si>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</si>
  <si>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</si>
  <si>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</si>
  <si>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</si>
  <si>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</si>
  <si>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</si>
  <si>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</si>
  <si>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</si>
  <si>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</si>
  <si>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</si>
  <si>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</si>
  <si>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</si>
  <si>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</si>
  <si>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</si>
  <si>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</si>
  <si>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</si>
  <si>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</si>
  <si>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</si>
  <si>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</si>
  <si>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</si>
  <si>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</si>
  <si>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</si>
  <si>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</si>
  <si>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</si>
  <si>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</si>
  <si>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</si>
  <si>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</si>
  <si>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</si>
  <si>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</si>
  <si>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</si>
  <si>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</si>
  <si>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</si>
  <si>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</si>
  <si>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</si>
  <si>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</si>
  <si>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</si>
  <si>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</si>
  <si>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</si>
  <si>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</si>
  <si>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</si>
  <si>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</si>
  <si>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</si>
  <si>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</si>
  <si>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</si>
  <si>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</si>
  <si>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</si>
  <si>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</si>
  <si>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</si>
  <si>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</si>
  <si>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</si>
  <si>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</si>
  <si>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</si>
  <si>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</si>
  <si>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</si>
  <si>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</si>
  <si>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</si>
  <si>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</si>
  <si>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</si>
  <si>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</si>
  <si>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</si>
  <si>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</si>
  <si>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</si>
  <si>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</si>
  <si>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</si>
  <si>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</si>
  <si>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</si>
  <si>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</si>
  <si>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</si>
  <si>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</si>
  <si>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</si>
  <si>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</si>
  <si>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</si>
  <si>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</si>
  <si>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</si>
  <si>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</si>
  <si>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</si>
  <si>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</si>
  <si>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</si>
  <si>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</si>
  <si>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</si>
  <si>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</si>
  <si>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</si>
  <si>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</si>
  <si>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</si>
  <si>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</si>
  <si>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</si>
  <si>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</si>
  <si>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</si>
  <si>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</si>
  <si>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</si>
  <si>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</si>
  <si>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</si>
  <si>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</si>
  <si>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</si>
  <si>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</si>
  <si>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</si>
  <si>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</si>
  <si>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</si>
  <si>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</si>
  <si>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</si>
  <si>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</si>
  <si>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</si>
  <si>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</si>
  <si>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</si>
  <si>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</si>
  <si>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</si>
  <si>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</si>
  <si>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</si>
  <si>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</si>
  <si>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</si>
  <si>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</si>
  <si>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</si>
  <si>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</si>
  <si>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</si>
  <si>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</si>
  <si>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</si>
  <si>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</si>
  <si>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</si>
  <si>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</si>
  <si>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</si>
  <si>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</si>
  <si>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</si>
  <si>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</si>
  <si>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</si>
  <si>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</si>
  <si>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</si>
  <si>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</si>
  <si>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</si>
  <si>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</si>
  <si>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</si>
  <si>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</si>
  <si>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</si>
  <si>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</si>
  <si>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</si>
  <si>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</si>
  <si>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</si>
  <si>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</si>
  <si>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</si>
  <si>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</si>
  <si>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</si>
  <si>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</si>
  <si>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</si>
  <si>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</si>
  <si>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</si>
  <si>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</si>
  <si>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</si>
  <si>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</si>
  <si>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</si>
  <si>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</si>
  <si>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</si>
  <si>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</si>
  <si>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</si>
  <si>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</si>
  <si>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</si>
  <si>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</si>
  <si>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</si>
  <si>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</si>
  <si>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</si>
  <si>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</si>
  <si>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</si>
  <si>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</si>
  <si>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</si>
  <si>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</si>
  <si>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</si>
  <si>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</si>
  <si>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</si>
  <si>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</si>
  <si>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</si>
  <si>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</si>
  <si>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</si>
  <si>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</si>
  <si>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</si>
  <si>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</si>
  <si>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</si>
  <si>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</si>
  <si>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</si>
  <si>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</si>
  <si>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</si>
  <si>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</si>
  <si>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</si>
  <si>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</si>
  <si>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</si>
  <si>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</si>
  <si>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</si>
  <si>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</si>
  <si>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</si>
  <si>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</si>
  <si>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</si>
  <si>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</si>
  <si>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</si>
  <si>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</si>
  <si>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</si>
  <si>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</si>
  <si>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</si>
  <si>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</si>
  <si>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</si>
  <si>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</si>
  <si>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</si>
  <si>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</si>
  <si>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</si>
  <si>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</si>
  <si>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</si>
  <si>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</si>
  <si>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</si>
  <si>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</si>
  <si>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</si>
  <si>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</si>
  <si>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</si>
  <si>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</si>
  <si>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</si>
  <si>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</si>
  <si>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</si>
  <si>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</si>
  <si>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</si>
  <si>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</si>
  <si>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</si>
  <si>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</si>
  <si>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</si>
  <si>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</si>
  <si>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</si>
  <si>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</si>
  <si>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</si>
  <si>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</si>
  <si>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</si>
  <si>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</si>
  <si>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</si>
  <si>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</si>
  <si>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</si>
  <si>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</si>
  <si>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</si>
  <si>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</si>
  <si>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</si>
  <si>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</si>
  <si>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</si>
  <si>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</si>
  <si>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</si>
  <si>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</si>
  <si>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</si>
  <si>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</si>
  <si>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</si>
  <si>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</si>
  <si>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</si>
  <si>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</si>
  <si>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</si>
  <si>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</si>
  <si>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</si>
  <si>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</si>
  <si>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</si>
  <si>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</si>
  <si>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</si>
  <si>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</si>
  <si>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</si>
  <si>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</si>
  <si>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</si>
  <si>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</si>
  <si>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</si>
  <si>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</si>
  <si>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</si>
  <si>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</si>
  <si>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</si>
  <si>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</si>
  <si>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</si>
  <si>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</si>
  <si>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</si>
  <si>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</si>
  <si>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</si>
  <si>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</si>
  <si>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</si>
  <si>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</si>
  <si>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</si>
  <si>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</si>
  <si>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</si>
  <si>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</si>
  <si>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</si>
  <si>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</si>
  <si>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</si>
  <si>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</si>
  <si>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</si>
  <si>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</si>
  <si>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</si>
  <si>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</si>
  <si>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</si>
  <si>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</si>
  <si>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</si>
  <si>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</si>
  <si>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</si>
  <si>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</si>
  <si>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</si>
  <si>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</si>
  <si>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</si>
  <si>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</si>
  <si>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</si>
  <si>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</si>
  <si>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</si>
  <si>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</si>
  <si>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</si>
  <si>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</si>
  <si>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</si>
  <si>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</si>
  <si>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</si>
  <si>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</si>
  <si>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</si>
  <si>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</si>
  <si>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</si>
  <si>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</si>
  <si>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</si>
  <si>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</si>
  <si>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</si>
  <si>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</si>
  <si>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</si>
  <si>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</si>
  <si>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</si>
  <si>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</si>
  <si>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</si>
  <si>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</si>
  <si>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</si>
  <si>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</si>
  <si>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</si>
  <si>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</si>
  <si>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</si>
  <si>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</si>
  <si>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</si>
  <si>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</si>
  <si>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</si>
  <si>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</si>
  <si>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</si>
  <si>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</si>
  <si>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</si>
  <si>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</si>
  <si>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</si>
  <si>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</si>
  <si>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</si>
  <si>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</si>
  <si>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</si>
  <si>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</si>
  <si>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</si>
  <si>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</si>
  <si>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</si>
  <si>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</si>
  <si>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</si>
  <si>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</si>
  <si>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</si>
  <si>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</si>
  <si>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</si>
  <si>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</si>
  <si>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</si>
  <si>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</si>
  <si>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</si>
  <si>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</si>
  <si>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</si>
  <si>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</si>
  <si>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</si>
  <si>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</si>
  <si>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</si>
  <si>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</si>
  <si>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</si>
  <si>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</si>
  <si>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</si>
  <si>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</si>
  <si>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</si>
  <si>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</si>
  <si>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</si>
  <si>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</si>
  <si>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</si>
  <si>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</si>
  <si>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</si>
  <si>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</si>
  <si>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</si>
  <si>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</si>
  <si>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</si>
  <si>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</si>
  <si>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</si>
  <si>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</si>
  <si>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</si>
  <si>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</si>
  <si>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</si>
  <si>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</si>
  <si>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</si>
  <si>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</si>
  <si>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</si>
  <si>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</si>
  <si>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</si>
  <si>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</si>
  <si>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</si>
  <si>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</si>
  <si>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</si>
  <si>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</si>
  <si>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</si>
  <si>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</si>
  <si>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</si>
  <si>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</si>
  <si>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</si>
  <si>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</si>
  <si>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</si>
  <si>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</si>
  <si>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</si>
  <si>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</si>
  <si>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</si>
  <si>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</si>
  <si>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</si>
  <si>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</si>
  <si>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</si>
  <si>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</si>
  <si>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</si>
  <si>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</si>
  <si>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</si>
  <si>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</si>
  <si>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</si>
  <si>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</si>
  <si>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</si>
  <si>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</si>
  <si>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</si>
  <si>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</si>
  <si>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</si>
  <si>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</si>
  <si>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</si>
  <si>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</si>
  <si>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</si>
  <si>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</si>
  <si>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</si>
  <si>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</si>
  <si>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</si>
  <si>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</si>
  <si>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</si>
  <si>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</si>
  <si>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</si>
  <si>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</si>
  <si>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</si>
  <si>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</si>
  <si>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</si>
  <si>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</si>
  <si>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</si>
  <si>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</si>
  <si>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</si>
  <si>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</si>
  <si>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</si>
  <si>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</si>
  <si>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</si>
  <si>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</si>
  <si>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</si>
  <si>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</si>
  <si>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</si>
  <si>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</si>
  <si>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</si>
  <si>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</si>
  <si>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</si>
  <si>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</si>
  <si>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</si>
  <si>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</si>
  <si>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</si>
  <si>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</si>
  <si>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</si>
  <si>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</si>
  <si>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</si>
  <si>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</si>
  <si>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</si>
  <si>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</si>
  <si>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</si>
  <si>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</si>
  <si>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</si>
  <si>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</si>
  <si>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</si>
  <si>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</si>
  <si>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</si>
  <si>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</si>
  <si>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</si>
  <si>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</si>
  <si>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</si>
  <si>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</si>
  <si>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</si>
  <si>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</si>
  <si>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</si>
  <si>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</si>
  <si>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</si>
  <si>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</si>
  <si>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</si>
  <si>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</si>
  <si>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</si>
  <si>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</si>
  <si>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</si>
  <si>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</si>
  <si>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</si>
  <si>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</si>
  <si>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</si>
  <si>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</si>
  <si>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</si>
  <si>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</si>
  <si>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</si>
  <si>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</si>
  <si>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</si>
  <si>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</si>
  <si>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</si>
  <si>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</si>
  <si>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</si>
  <si>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</si>
  <si>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</si>
  <si>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</si>
  <si>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</si>
  <si>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</si>
  <si>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</si>
  <si>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</si>
  <si>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</si>
  <si>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</si>
  <si>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</si>
  <si>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</si>
  <si>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</si>
  <si>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</si>
  <si>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</si>
  <si>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</si>
  <si>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</si>
  <si>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</si>
  <si>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</si>
  <si>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</si>
  <si>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</si>
  <si>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</si>
  <si>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</si>
  <si>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</si>
  <si>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</si>
  <si>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</si>
  <si>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</si>
  <si>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</si>
  <si>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</si>
  <si>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</si>
  <si>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</si>
  <si>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</si>
  <si>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</si>
  <si>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</si>
  <si>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</si>
  <si>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</si>
  <si>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</si>
  <si>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</si>
  <si>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</si>
  <si>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</si>
  <si>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</si>
  <si>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</si>
  <si>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</si>
  <si>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</si>
  <si>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</si>
  <si>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</si>
  <si>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</si>
  <si>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</si>
  <si>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</si>
  <si>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</si>
  <si>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</si>
  <si>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</si>
  <si>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</si>
  <si>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</si>
  <si>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</si>
  <si>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</si>
  <si>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</si>
  <si>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</si>
  <si>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</si>
  <si>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</si>
  <si>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</si>
  <si>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</si>
  <si>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</si>
  <si>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</si>
  <si>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</si>
  <si>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</si>
  <si>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</si>
  <si>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</si>
  <si>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</si>
  <si>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</si>
  <si>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</si>
  <si>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</si>
  <si>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</si>
  <si>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</si>
  <si>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</si>
  <si>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</si>
  <si>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</si>
  <si>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</si>
  <si>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</si>
  <si>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</si>
  <si>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</si>
  <si>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</si>
  <si>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</si>
  <si>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</si>
  <si>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</si>
  <si>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</si>
  <si>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</si>
  <si>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</si>
  <si>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</si>
  <si>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</si>
  <si>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</si>
  <si>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</si>
  <si>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</si>
  <si>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</si>
  <si>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</si>
  <si>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</si>
  <si>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</si>
  <si>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</si>
  <si>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</si>
  <si>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</si>
  <si>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</si>
  <si>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</si>
  <si>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</si>
  <si>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</si>
  <si>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</si>
  <si>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</si>
  <si>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</si>
  <si>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</si>
  <si>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</si>
  <si>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</si>
  <si>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</si>
  <si>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</si>
  <si>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</si>
  <si>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</si>
  <si>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</si>
  <si>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</si>
  <si>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</si>
  <si>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</si>
  <si>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</si>
  <si>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</si>
  <si>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</si>
  <si>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</si>
  <si>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</si>
  <si>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</si>
  <si>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</si>
  <si>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</si>
  <si>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</si>
  <si>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</si>
  <si>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</si>
  <si>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</si>
  <si>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</si>
  <si>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</si>
  <si>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</si>
  <si>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</si>
  <si>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</si>
  <si>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</si>
  <si>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</si>
  <si>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</si>
  <si>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</si>
  <si>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</si>
  <si>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</si>
  <si>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</si>
  <si>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</si>
  <si>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</si>
  <si>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</si>
  <si>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</si>
  <si>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</si>
  <si>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</si>
  <si>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</si>
  <si>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</si>
  <si>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</si>
  <si>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</si>
  <si>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</si>
  <si>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</si>
  <si>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</si>
  <si>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</si>
  <si>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</si>
  <si>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</si>
  <si>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</si>
  <si>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</si>
  <si>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</si>
  <si>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</si>
  <si>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</si>
  <si>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</si>
  <si>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</si>
  <si>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</si>
  <si>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</si>
  <si>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</si>
  <si>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</si>
  <si>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</si>
  <si>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</si>
  <si>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</si>
  <si>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</si>
  <si>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</si>
  <si>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</si>
  <si>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</si>
  <si>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</si>
  <si>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</si>
  <si>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</si>
  <si>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</si>
  <si>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</si>
  <si>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</si>
  <si>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</si>
  <si>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</si>
  <si>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</si>
  <si>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</si>
  <si>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</si>
  <si>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</si>
  <si>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</si>
  <si>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</si>
  <si>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</si>
  <si>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</si>
  <si>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</si>
  <si>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</si>
  <si>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</si>
  <si>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</si>
  <si>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</si>
  <si>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</si>
  <si>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</si>
  <si>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</si>
  <si>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</si>
  <si>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</si>
  <si>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</si>
  <si>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</si>
  <si>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</si>
  <si>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</si>
  <si>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</si>
  <si>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</si>
  <si>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</si>
  <si>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</si>
  <si>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</si>
  <si>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</si>
  <si>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</si>
  <si>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</si>
  <si>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</si>
  <si>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</si>
  <si>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</si>
  <si>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</si>
  <si>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</si>
  <si>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</si>
  <si>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</si>
  <si>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</si>
  <si>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</si>
  <si>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</si>
  <si>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</si>
  <si>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</si>
  <si>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</si>
  <si>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</si>
  <si>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</si>
  <si>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</si>
  <si>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</si>
  <si>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</si>
  <si>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</si>
  <si>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</si>
  <si>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</si>
  <si>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</si>
  <si>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</si>
  <si>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</si>
  <si>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</si>
  <si>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</si>
  <si>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</si>
  <si>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</si>
  <si>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</si>
  <si>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</si>
  <si>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</si>
  <si>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</si>
  <si>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</si>
  <si>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</si>
  <si>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</si>
  <si>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</si>
  <si>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</si>
  <si>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</si>
  <si>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</si>
  <si>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</si>
  <si>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</si>
  <si>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</si>
  <si>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</si>
  <si>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</si>
  <si>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</si>
  <si>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</si>
  <si>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</si>
  <si>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</si>
  <si>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</si>
  <si>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</si>
  <si>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</si>
  <si>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</si>
  <si>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</si>
  <si>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</si>
  <si>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</si>
  <si>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</si>
  <si>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</si>
  <si>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</si>
  <si>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</si>
  <si>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</si>
  <si>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</si>
  <si>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</si>
  <si>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</si>
  <si>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</si>
  <si>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</si>
  <si>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</si>
  <si>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</si>
  <si>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</si>
  <si>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</si>
  <si>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</si>
  <si>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</si>
  <si>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</si>
  <si>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</si>
  <si>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</si>
  <si>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</si>
  <si>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</si>
  <si>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</si>
  <si>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</si>
  <si>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</si>
  <si>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</si>
  <si>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</si>
  <si>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</si>
  <si>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</si>
  <si>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</si>
  <si>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</si>
  <si>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</si>
  <si>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</si>
  <si>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</si>
  <si>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</si>
  <si>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</si>
  <si>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</si>
  <si>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</si>
  <si>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</si>
  <si>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</si>
  <si>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</si>
  <si>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</si>
  <si>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</si>
  <si>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</si>
  <si>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</si>
  <si>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</si>
  <si>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</si>
  <si>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</si>
  <si>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</si>
  <si>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</si>
  <si>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</si>
  <si>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</si>
  <si>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</si>
  <si>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</si>
  <si>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</si>
  <si>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</si>
  <si>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</si>
  <si>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</si>
  <si>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</si>
  <si>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</si>
  <si>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</si>
  <si>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</si>
  <si>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</si>
  <si>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</si>
  <si>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</si>
  <si>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</si>
  <si>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</si>
  <si>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</si>
  <si>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</si>
  <si>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</si>
  <si>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</si>
  <si>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</si>
  <si>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</si>
  <si>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</si>
  <si>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</si>
  <si>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</si>
  <si>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</si>
  <si>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</si>
  <si>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</si>
  <si>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</si>
  <si>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</si>
  <si>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</si>
  <si>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</si>
  <si>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</si>
  <si>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</si>
  <si>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</si>
  <si>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</si>
  <si>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</si>
  <si>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</si>
  <si>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</si>
  <si>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</si>
  <si>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</si>
  <si>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</si>
  <si>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</si>
  <si>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</si>
  <si>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</si>
  <si>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</si>
  <si>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</si>
  <si>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</si>
  <si>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</si>
  <si>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</si>
  <si>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</si>
  <si>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</si>
  <si>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</si>
  <si>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</si>
  <si>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</si>
  <si>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</si>
  <si>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</si>
  <si>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</si>
  <si>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</si>
  <si>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</si>
  <si>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</si>
  <si>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</si>
  <si>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</si>
  <si>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</si>
  <si>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</si>
  <si>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</si>
  <si>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</si>
  <si>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</si>
  <si>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</si>
  <si>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</si>
  <si>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</si>
  <si>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</si>
  <si>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</si>
  <si>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</si>
  <si>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</si>
  <si>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</si>
  <si>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</si>
  <si>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</si>
  <si>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</si>
  <si>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</si>
  <si>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</si>
  <si>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</si>
  <si>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</si>
  <si>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</si>
  <si>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</si>
  <si>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</si>
  <si>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</si>
  <si>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</si>
  <si>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</si>
  <si>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</si>
  <si>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</si>
  <si>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</si>
  <si>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</si>
  <si>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</si>
  <si>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</si>
  <si>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</si>
  <si>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</si>
  <si>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</si>
  <si>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</si>
  <si>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</si>
  <si>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</si>
  <si>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</si>
  <si>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</si>
  <si>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</si>
  <si>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</si>
  <si>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</si>
  <si>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</si>
  <si>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</si>
  <si>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</si>
  <si>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</si>
  <si>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</si>
  <si>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</si>
  <si>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</si>
  <si>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</si>
  <si>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</si>
  <si>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</si>
  <si>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</si>
  <si>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</si>
  <si>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</si>
  <si>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</si>
  <si>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</si>
  <si>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</si>
  <si>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</si>
  <si>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</si>
  <si>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</si>
  <si>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</si>
  <si>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</si>
  <si>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</si>
  <si>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</si>
  <si>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</si>
  <si>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</si>
  <si>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</si>
  <si>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</si>
  <si>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</si>
  <si>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</si>
  <si>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</si>
  <si>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</si>
  <si>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</si>
  <si>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</si>
  <si>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</si>
  <si>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</si>
  <si>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</si>
  <si>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</si>
  <si>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</si>
  <si>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</si>
  <si>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</si>
  <si>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</si>
  <si>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</si>
  <si>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</si>
  <si>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</si>
  <si>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</si>
  <si>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</si>
  <si>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</si>
  <si>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</si>
  <si>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</si>
  <si>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</si>
  <si>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</si>
  <si>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</si>
  <si>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</si>
  <si>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</si>
  <si>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</si>
  <si>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</si>
  <si>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</si>
  <si>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</si>
  <si>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</si>
  <si>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</si>
  <si>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</si>
  <si>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</si>
  <si>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</si>
  <si>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</si>
  <si>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</si>
  <si>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</si>
  <si>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</si>
  <si>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</si>
  <si>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</si>
  <si>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</si>
  <si>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</si>
  <si>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</si>
  <si>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</si>
  <si>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</si>
  <si>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</si>
  <si>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</si>
  <si>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</si>
  <si>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</si>
  <si>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</si>
  <si>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</si>
  <si>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</si>
  <si>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</si>
  <si>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</si>
  <si>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</si>
  <si>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</si>
  <si>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</si>
  <si>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</si>
  <si>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</si>
  <si>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</si>
  <si>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</si>
  <si>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</si>
  <si>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</si>
  <si>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</si>
  <si>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</si>
  <si>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</si>
  <si>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</si>
  <si>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</si>
  <si>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</si>
  <si>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</si>
  <si>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</si>
  <si>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</si>
  <si>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</si>
  <si>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</si>
  <si>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</si>
  <si>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</si>
  <si>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</si>
  <si>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</si>
  <si>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</si>
  <si>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</si>
  <si>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</si>
  <si>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</si>
  <si>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</si>
  <si>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</si>
  <si>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</si>
  <si>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</si>
  <si>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</si>
  <si>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</si>
  <si>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</si>
  <si>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</si>
  <si>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</si>
  <si>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</si>
  <si>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</si>
  <si>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</si>
  <si>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</si>
  <si>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</si>
  <si>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</si>
  <si>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</si>
  <si>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</si>
  <si>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</si>
  <si>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</si>
  <si>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</si>
  <si>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</si>
  <si>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</si>
  <si>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</si>
  <si>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</si>
  <si>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</si>
  <si>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</si>
  <si>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</si>
  <si>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</si>
  <si>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</si>
  <si>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</si>
  <si>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</si>
  <si>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</si>
  <si>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</si>
  <si>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</si>
  <si>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</si>
  <si>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</si>
  <si>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</si>
  <si>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</si>
  <si>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</si>
  <si>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</si>
  <si>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</si>
  <si>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</si>
  <si>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</si>
  <si>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</si>
  <si>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</si>
  <si>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</si>
  <si>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</si>
  <si>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</si>
  <si>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</si>
  <si>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</si>
  <si>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</si>
  <si>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</si>
  <si>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</si>
  <si>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</si>
  <si>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</si>
  <si>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</si>
  <si>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</si>
  <si>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</si>
  <si>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</si>
  <si>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</si>
  <si>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</si>
  <si>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</si>
  <si>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</si>
  <si>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</si>
  <si>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</si>
  <si>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</si>
  <si>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</si>
  <si>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</si>
  <si>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</si>
  <si>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</si>
  <si>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</si>
  <si>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</si>
  <si>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</si>
  <si>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</si>
  <si>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</si>
  <si>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</si>
  <si>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</si>
  <si>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</si>
  <si>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</si>
  <si>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</si>
  <si>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</si>
  <si>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</si>
  <si>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</si>
  <si>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</si>
  <si>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</si>
  <si>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</si>
  <si>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</si>
  <si>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</si>
  <si>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</si>
  <si>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</si>
  <si>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</si>
  <si>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</si>
  <si>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</si>
  <si>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</si>
  <si>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</si>
  <si>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</si>
  <si>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</si>
  <si>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</si>
  <si>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</si>
  <si>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</si>
  <si>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</si>
  <si>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</si>
  <si>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</si>
  <si>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</si>
  <si>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</si>
  <si>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</si>
  <si>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</si>
  <si>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</si>
  <si>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</si>
  <si>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</si>
  <si>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</si>
  <si>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</si>
  <si>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</si>
  <si>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</si>
  <si>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</si>
  <si>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</si>
  <si>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</si>
  <si>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</si>
  <si>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</si>
  <si>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</si>
  <si>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</si>
  <si>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</si>
  <si>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</si>
  <si>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</si>
  <si>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</si>
  <si>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</si>
  <si>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</si>
  <si>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</si>
  <si>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</si>
  <si>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</si>
  <si>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</si>
  <si>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</si>
  <si>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</si>
  <si>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</si>
  <si>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</si>
  <si>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</si>
  <si>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</si>
  <si>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</si>
  <si>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</si>
  <si>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</si>
  <si>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</si>
  <si>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</si>
  <si>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</si>
  <si>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</si>
  <si>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</si>
  <si>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</si>
  <si>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</si>
  <si>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</si>
  <si>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</si>
  <si>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</si>
  <si>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</si>
  <si>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</si>
  <si>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</si>
  <si>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</si>
  <si>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</si>
  <si>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</si>
  <si>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</si>
  <si>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</si>
  <si>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</si>
  <si>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</si>
  <si>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</si>
  <si>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</si>
  <si>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</si>
  <si>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</si>
  <si>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</si>
  <si>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</si>
  <si>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</si>
  <si>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</si>
  <si>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</si>
  <si>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</si>
  <si>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</si>
  <si>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</si>
  <si>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</si>
  <si>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</si>
  <si>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</si>
  <si>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</si>
  <si>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</si>
  <si>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</si>
  <si>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</si>
  <si>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</si>
  <si>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</si>
  <si>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</si>
  <si>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</si>
  <si>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</si>
  <si>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</si>
  <si>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</si>
  <si>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</si>
  <si>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</si>
  <si>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</si>
  <si>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</si>
  <si>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</si>
  <si>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</si>
  <si>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</si>
  <si>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</si>
  <si>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</si>
  <si>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</si>
  <si>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</si>
  <si>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</si>
  <si>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</si>
  <si>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</si>
  <si>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</si>
  <si>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</si>
  <si>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</si>
  <si>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</si>
  <si>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</si>
  <si>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</si>
  <si>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</si>
  <si>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</si>
  <si>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</si>
  <si>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</si>
  <si>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</si>
  <si>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</si>
  <si>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</si>
  <si>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</si>
  <si>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</si>
  <si>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</si>
  <si>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</si>
  <si>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</si>
  <si>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</si>
  <si>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</si>
  <si>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</si>
  <si>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</si>
  <si>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</si>
  <si>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</si>
  <si>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</si>
  <si>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</si>
  <si>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</si>
  <si>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</si>
  <si>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</si>
  <si>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</si>
  <si>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</si>
  <si>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</si>
  <si>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</si>
  <si>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</si>
  <si>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</si>
  <si>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</si>
  <si>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</si>
  <si>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</si>
  <si>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</si>
  <si>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</si>
  <si>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</si>
  <si>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</si>
  <si>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</si>
  <si>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</si>
  <si>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</si>
  <si>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</si>
  <si>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</si>
  <si>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</si>
  <si>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</si>
  <si>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</si>
  <si>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</si>
  <si>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</si>
  <si>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</si>
  <si>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</si>
  <si>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</si>
  <si>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</si>
  <si>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</si>
  <si>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</si>
  <si>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</si>
  <si>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</si>
  <si>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</si>
  <si>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</si>
  <si>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</si>
  <si>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</si>
  <si>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</si>
  <si>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</si>
  <si>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</si>
  <si>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</si>
  <si>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</si>
  <si>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</si>
  <si>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</si>
  <si>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</si>
  <si>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</si>
  <si>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</si>
  <si>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</si>
  <si>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</si>
  <si>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</si>
  <si>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</si>
  <si>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</si>
  <si>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</si>
  <si>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</si>
  <si>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</si>
  <si>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</si>
  <si>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</si>
  <si>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</si>
  <si>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</si>
  <si>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</si>
  <si>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</si>
  <si>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</si>
  <si>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</si>
  <si>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</si>
  <si>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</si>
  <si>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</si>
  <si>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</si>
  <si>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</si>
  <si>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</si>
  <si>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</si>
  <si>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</si>
  <si>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</si>
  <si>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</si>
  <si>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</si>
  <si>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</si>
  <si>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</si>
  <si>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</si>
  <si>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</si>
  <si>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</si>
  <si>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</si>
  <si>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</si>
  <si>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</si>
  <si>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</si>
  <si>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</si>
  <si>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</si>
  <si>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</si>
  <si>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</si>
  <si>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</si>
  <si>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</si>
  <si>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</si>
  <si>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</si>
  <si>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</si>
  <si>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</si>
  <si>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</si>
  <si>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</si>
  <si>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</si>
  <si>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</si>
  <si>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</si>
  <si>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</si>
  <si>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</si>
  <si>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</si>
  <si>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</si>
  <si>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</si>
  <si>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</si>
  <si>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</si>
  <si>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</si>
  <si>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</si>
  <si>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</si>
  <si>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</si>
  <si>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</si>
  <si>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</si>
  <si>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</si>
  <si>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</si>
  <si>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</si>
  <si>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</si>
  <si>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</si>
  <si>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</si>
  <si>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</si>
  <si>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</si>
  <si>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</si>
  <si>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</si>
  <si>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</si>
  <si>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</si>
  <si>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</si>
  <si>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</si>
  <si>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</si>
  <si>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</si>
  <si>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</si>
  <si>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</si>
  <si>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</si>
  <si>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</si>
  <si>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</si>
  <si>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</si>
  <si>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</si>
  <si>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</si>
  <si>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</si>
  <si>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</si>
  <si>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</si>
  <si>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</si>
  <si>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</si>
  <si>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</si>
  <si>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</si>
  <si>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</si>
  <si>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</si>
  <si>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</si>
  <si>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</si>
  <si>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</si>
  <si>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</si>
  <si>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</si>
  <si>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</si>
  <si>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</si>
  <si>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</si>
  <si>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</si>
  <si>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</si>
  <si>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</si>
  <si>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</si>
  <si>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</si>
  <si>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</si>
  <si>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</si>
  <si>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</si>
  <si>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</si>
  <si>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</si>
  <si>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</si>
  <si>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</si>
  <si>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</si>
  <si>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</si>
  <si>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</si>
  <si>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</si>
  <si>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</si>
  <si>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</si>
  <si>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</si>
  <si>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</si>
  <si>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</si>
  <si>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</si>
  <si>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</si>
  <si>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</si>
  <si>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</si>
  <si>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</si>
  <si>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</si>
  <si>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</si>
  <si>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</si>
  <si>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</si>
  <si>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</si>
  <si>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</si>
  <si>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</si>
  <si>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</si>
  <si>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</si>
  <si>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</si>
  <si>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</si>
  <si>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</si>
  <si>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</si>
  <si>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</si>
  <si>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</si>
  <si>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</si>
  <si>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</si>
  <si>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</si>
  <si>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</si>
  <si>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</si>
  <si>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</si>
  <si>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</si>
  <si>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</si>
  <si>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</si>
  <si>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</si>
  <si>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</si>
  <si>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</si>
  <si>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</si>
  <si>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</si>
  <si>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</si>
  <si>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</si>
  <si>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</si>
  <si>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</si>
  <si>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</si>
  <si>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</si>
  <si>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</si>
  <si>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</si>
  <si>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</si>
  <si>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</si>
  <si>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</si>
  <si>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</si>
  <si>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</si>
  <si>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</si>
  <si>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</si>
  <si>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</si>
  <si>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</si>
  <si>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</si>
  <si>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</si>
  <si>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</si>
  <si>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</si>
  <si>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</si>
  <si>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</si>
  <si>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</si>
  <si>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</si>
  <si>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</si>
  <si>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</si>
  <si>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</si>
  <si>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</si>
  <si>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</si>
  <si>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</si>
  <si>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</si>
  <si>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</si>
  <si>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</si>
  <si>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</si>
  <si>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</si>
  <si>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</si>
  <si>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</si>
  <si>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</si>
  <si>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</si>
  <si>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</si>
  <si>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</si>
  <si>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</si>
  <si>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</si>
  <si>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</si>
  <si>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</si>
  <si>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</si>
  <si>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</si>
  <si>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</si>
  <si>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</si>
  <si>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</si>
  <si>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</si>
  <si>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</si>
  <si>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</si>
  <si>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</si>
  <si>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</si>
  <si>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</si>
  <si>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</si>
  <si>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</si>
  <si>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</si>
  <si>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</si>
  <si>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</si>
  <si>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</si>
  <si>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</si>
  <si>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</si>
  <si>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</si>
  <si>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</si>
  <si>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</si>
  <si>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</si>
  <si>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</si>
  <si>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</si>
  <si>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</si>
  <si>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</si>
  <si>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</si>
  <si>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</si>
  <si>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</si>
  <si>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</si>
  <si>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</si>
  <si>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</si>
  <si>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</si>
  <si>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</si>
  <si>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</si>
  <si>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</si>
  <si>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</si>
  <si>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</si>
  <si>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</si>
  <si>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</si>
  <si>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</si>
  <si>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</si>
  <si>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</si>
  <si>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</si>
  <si>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</si>
  <si>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</si>
  <si>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</si>
  <si>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</si>
  <si>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</si>
  <si>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</si>
  <si>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</si>
  <si>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</si>
  <si>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</si>
  <si>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</si>
  <si>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</si>
  <si>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</si>
  <si>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</si>
  <si>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</si>
  <si>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</si>
  <si>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</si>
  <si>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</si>
  <si>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</si>
  <si>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</si>
  <si>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</si>
  <si>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</si>
  <si>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</si>
  <si>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</si>
  <si>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</si>
  <si>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</si>
  <si>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</si>
  <si>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</si>
  <si>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</si>
  <si>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</si>
  <si>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</si>
  <si>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</si>
  <si>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</si>
  <si>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</si>
  <si>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</si>
  <si>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</si>
  <si>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</si>
  <si>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</si>
  <si>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</si>
  <si>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</si>
  <si>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</si>
  <si>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</si>
  <si>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</si>
  <si>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</si>
  <si>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</si>
  <si>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</si>
  <si>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</si>
  <si>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</si>
  <si>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</si>
  <si>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</si>
  <si>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</si>
  <si>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</si>
  <si>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</si>
  <si>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</si>
  <si>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</si>
  <si>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</si>
  <si>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</si>
  <si>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</si>
  <si>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</si>
  <si>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</si>
  <si>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</si>
  <si>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</si>
  <si>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</si>
  <si>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</si>
  <si>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</si>
  <si>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</si>
  <si>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</si>
  <si>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</si>
  <si>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</si>
  <si>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</si>
  <si>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</si>
  <si>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</si>
  <si>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</si>
  <si>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</si>
  <si>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</si>
  <si>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</si>
  <si>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</si>
  <si>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</si>
  <si>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</si>
  <si>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</si>
  <si>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</si>
  <si>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</si>
  <si>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</si>
  <si>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</si>
  <si>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</si>
  <si>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</si>
  <si>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</si>
  <si>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</si>
  <si>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</si>
  <si>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</si>
  <si>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</si>
  <si>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</si>
  <si>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</si>
  <si>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</si>
  <si>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</si>
  <si>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</si>
  <si>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</si>
  <si>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</si>
  <si>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</si>
  <si>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</si>
  <si>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</si>
  <si>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</si>
  <si>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</si>
  <si>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</si>
  <si>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</si>
  <si>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</si>
  <si>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</si>
  <si>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</si>
  <si>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</si>
  <si>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</si>
  <si>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</si>
  <si>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</si>
  <si>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</si>
  <si>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</si>
  <si>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</si>
  <si>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</si>
  <si>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</si>
  <si>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</si>
  <si>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</si>
  <si>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</si>
  <si>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</si>
  <si>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</si>
  <si>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</si>
  <si>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</si>
  <si>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</si>
  <si>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</si>
  <si>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</si>
  <si>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</si>
  <si>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</si>
  <si>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</si>
  <si>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</si>
  <si>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</si>
  <si>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</si>
  <si>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</si>
  <si>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</si>
  <si>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</si>
  <si>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</si>
  <si>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</si>
  <si>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</si>
  <si>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</si>
  <si>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</si>
  <si>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</si>
  <si>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</si>
  <si>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</si>
  <si>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</si>
  <si>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</si>
  <si>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</si>
  <si>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</si>
  <si>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</si>
  <si>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</si>
  <si>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</si>
  <si>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</si>
  <si>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</si>
  <si>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</si>
  <si>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</si>
  <si>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</si>
  <si>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</si>
  <si>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</si>
  <si>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</si>
  <si>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</si>
  <si>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</si>
  <si>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</si>
  <si>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</si>
  <si>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</si>
  <si>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</si>
  <si>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</si>
  <si>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</si>
  <si>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</si>
  <si>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</si>
  <si>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</si>
  <si>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</si>
  <si>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</si>
  <si>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</si>
  <si>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</si>
  <si>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</si>
  <si>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</si>
  <si>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</si>
  <si>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</si>
  <si>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</si>
  <si>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</si>
  <si>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</si>
  <si>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</si>
  <si>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</si>
  <si>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</si>
  <si>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</si>
  <si>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</si>
  <si>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</si>
  <si>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</si>
  <si>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</si>
  <si>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</si>
  <si>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</si>
  <si>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</si>
  <si>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</si>
  <si>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</si>
  <si>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</si>
  <si>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</si>
  <si>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</si>
  <si>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</si>
  <si>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</si>
  <si>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</si>
  <si>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</si>
  <si>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</si>
  <si>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</si>
  <si>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</si>
  <si>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</si>
  <si>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</si>
  <si>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</si>
  <si>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</si>
  <si>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</si>
  <si>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</si>
  <si>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</si>
  <si>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</si>
  <si>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</si>
  <si>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</si>
  <si>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</si>
  <si>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</si>
  <si>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</si>
  <si>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</si>
  <si>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</si>
  <si>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</si>
  <si>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</si>
  <si>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</si>
  <si>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</si>
  <si>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</si>
  <si>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</si>
  <si>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</si>
  <si>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</si>
  <si>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</si>
  <si>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</si>
  <si>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</si>
  <si>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</si>
  <si>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</si>
  <si>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</si>
  <si>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</si>
  <si>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</si>
  <si>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</si>
  <si>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</si>
  <si>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</si>
  <si>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</si>
  <si>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</si>
  <si>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</si>
  <si>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</si>
  <si>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</si>
  <si>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</si>
  <si>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</si>
  <si>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</si>
  <si>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</si>
  <si>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</si>
  <si>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</si>
  <si>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</si>
  <si>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</si>
  <si>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</si>
  <si>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</si>
  <si>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</si>
  <si>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</si>
  <si>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</si>
  <si>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</si>
  <si>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</si>
  <si>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</si>
  <si>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</si>
  <si>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</si>
  <si>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</si>
  <si>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</si>
  <si>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</si>
  <si>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</si>
  <si>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</si>
  <si>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</si>
  <si>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</si>
  <si>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</si>
  <si>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</si>
  <si>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</si>
  <si>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</si>
  <si>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</si>
  <si>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</si>
  <si>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</si>
  <si>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</si>
  <si>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</si>
  <si>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</si>
  <si>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</si>
  <si>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</si>
  <si>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</si>
  <si>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</si>
  <si>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</si>
  <si>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</si>
  <si>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</si>
  <si>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</si>
  <si>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</si>
  <si>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</si>
  <si>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</si>
  <si>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</si>
  <si>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</si>
  <si>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</si>
  <si>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</si>
  <si>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</si>
  <si>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</si>
  <si>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</si>
  <si>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</si>
  <si>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</si>
  <si>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</si>
  <si>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</si>
  <si>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</si>
  <si>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</si>
  <si>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</si>
  <si>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</si>
  <si>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</si>
  <si>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</si>
  <si>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</si>
  <si>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</si>
  <si>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</si>
  <si>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</si>
  <si>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</si>
  <si>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</si>
  <si>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</si>
  <si>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</si>
  <si>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</si>
  <si>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</si>
  <si>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</si>
  <si>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</si>
  <si>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</si>
  <si>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</si>
  <si>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</si>
  <si>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</si>
  <si>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</si>
  <si>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</si>
  <si>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</si>
  <si>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</si>
  <si>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</si>
  <si>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</si>
  <si>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</si>
  <si>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</si>
  <si>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</si>
  <si>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</si>
  <si>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</si>
  <si>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</si>
  <si>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</si>
  <si>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</si>
  <si>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</si>
  <si>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</si>
  <si>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</si>
  <si>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</si>
  <si>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</si>
  <si>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</si>
  <si>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</si>
  <si>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</si>
  <si>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</si>
  <si>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</si>
  <si>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</si>
  <si>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</si>
  <si>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</si>
  <si>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</si>
  <si>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</si>
  <si>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</si>
  <si>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</si>
  <si>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</si>
  <si>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</si>
  <si>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</si>
  <si>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</si>
  <si>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</si>
  <si>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</si>
  <si>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</si>
  <si>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</si>
  <si>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</si>
  <si>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</si>
  <si>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</si>
  <si>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</si>
  <si>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</si>
  <si>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</si>
  <si>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</si>
  <si>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</si>
  <si>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</si>
  <si>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</si>
  <si>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</si>
  <si>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</si>
  <si>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</si>
  <si>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</si>
  <si>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</si>
  <si>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</si>
  <si>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</si>
  <si>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</si>
  <si>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</si>
  <si>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</si>
  <si>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</si>
  <si>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</si>
  <si>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</si>
  <si>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</si>
  <si>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</si>
  <si>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</si>
  <si>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</si>
  <si>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</si>
  <si>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</si>
  <si>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</si>
  <si>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</si>
  <si>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</si>
  <si>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</si>
  <si>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</si>
  <si>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</si>
  <si>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</si>
  <si>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</si>
  <si>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</si>
  <si>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</si>
  <si>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</si>
  <si>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</si>
  <si>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</si>
  <si>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</si>
  <si>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</si>
  <si>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</si>
  <si>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</si>
  <si>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</si>
  <si>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</si>
  <si>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</si>
  <si>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</si>
  <si>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</si>
  <si>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</si>
  <si>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</si>
  <si>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</si>
  <si>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</si>
  <si>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</si>
  <si>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</si>
  <si>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</si>
  <si>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</si>
  <si>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</si>
  <si>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</si>
  <si>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</si>
  <si>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</si>
  <si>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</si>
  <si>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</si>
  <si>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</si>
  <si>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</si>
  <si>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</si>
  <si>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</si>
  <si>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</si>
  <si>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</si>
  <si>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</si>
  <si>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</si>
  <si>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</si>
  <si>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</si>
  <si>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</si>
  <si>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</si>
  <si>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</si>
  <si>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</si>
  <si>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</si>
  <si>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</si>
  <si>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</si>
  <si>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</si>
  <si>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</si>
  <si>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</si>
  <si>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</si>
  <si>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</si>
  <si>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</si>
  <si>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</si>
  <si>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</si>
  <si>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</si>
  <si>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</si>
  <si>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</si>
  <si>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</si>
  <si>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</si>
  <si>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</si>
  <si>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</si>
  <si>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</si>
  <si>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</si>
  <si>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</si>
  <si>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</si>
  <si>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</si>
  <si>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</si>
  <si>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</si>
  <si>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</si>
  <si>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</si>
  <si>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</si>
  <si>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</si>
  <si>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</si>
  <si>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</si>
  <si>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</si>
  <si>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</si>
  <si>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</si>
  <si>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</si>
  <si>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</si>
  <si>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</si>
  <si>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</si>
  <si>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</si>
  <si>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</si>
  <si>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</si>
  <si>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</si>
  <si>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</si>
  <si>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</si>
  <si>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</si>
  <si>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</si>
  <si>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</si>
  <si>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</si>
  <si>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</si>
  <si>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</si>
  <si>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</si>
  <si>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</si>
  <si>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</si>
  <si>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</si>
  <si>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</si>
  <si>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</si>
  <si>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</si>
  <si>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</si>
  <si>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</si>
  <si>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</si>
  <si>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</si>
  <si>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</si>
  <si>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</si>
  <si>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</si>
  <si>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</si>
  <si>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</si>
  <si>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</si>
  <si>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</si>
  <si>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</si>
  <si>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</si>
  <si>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</si>
  <si>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</si>
  <si>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</si>
  <si>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</si>
  <si>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</si>
  <si>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</si>
  <si>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</si>
  <si>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</si>
  <si>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</si>
  <si>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</si>
  <si>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</si>
  <si>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</si>
  <si>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</si>
  <si>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</si>
  <si>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</si>
  <si>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</si>
  <si>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</si>
  <si>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</si>
  <si>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</si>
  <si>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</si>
  <si>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</si>
  <si>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</si>
  <si>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</si>
  <si>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</si>
  <si>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</si>
  <si>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</si>
  <si>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</si>
  <si>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</si>
  <si>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</si>
  <si>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</si>
  <si>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</si>
  <si>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</si>
  <si>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</si>
  <si>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</si>
  <si>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</si>
  <si>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</si>
  <si>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</si>
  <si>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</si>
  <si>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</si>
  <si>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</si>
  <si>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</si>
  <si>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</si>
  <si>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</si>
  <si>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</si>
  <si>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</si>
  <si>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</si>
  <si>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</si>
  <si>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</si>
  <si>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</si>
  <si>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</si>
  <si>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</si>
  <si>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</si>
  <si>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</si>
  <si>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</si>
  <si>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</si>
  <si>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</si>
  <si>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</si>
  <si>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</si>
  <si>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</si>
  <si>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</si>
  <si>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</si>
  <si>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</si>
  <si>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</si>
  <si>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</si>
  <si>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</si>
  <si>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</si>
  <si>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</si>
  <si>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</si>
  <si>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</si>
  <si>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</si>
  <si>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</si>
  <si>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</si>
  <si>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</si>
  <si>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</si>
  <si>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</si>
  <si>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</si>
  <si>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</si>
  <si>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</si>
  <si>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</si>
  <si>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</si>
  <si>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</si>
  <si>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</si>
  <si>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</si>
  <si>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</si>
  <si>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</si>
  <si>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</si>
  <si>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</si>
  <si>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</si>
  <si>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</si>
  <si>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</si>
  <si>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</si>
  <si>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</si>
  <si>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</si>
  <si>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</si>
  <si>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</si>
  <si>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</si>
  <si>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</si>
  <si>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</si>
  <si>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</si>
  <si>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</si>
  <si>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</si>
  <si>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</si>
  <si>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</si>
  <si>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</si>
  <si>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</si>
  <si>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</si>
  <si>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</si>
  <si>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</si>
  <si>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</si>
  <si>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</si>
  <si>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</si>
  <si>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</si>
  <si>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</si>
  <si>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</si>
  <si>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</si>
  <si>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</si>
  <si>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</si>
  <si>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</si>
  <si>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</si>
  <si>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</si>
  <si>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</si>
  <si>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</si>
  <si>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</si>
  <si>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</si>
  <si>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</si>
  <si>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</si>
  <si>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</si>
  <si>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</si>
  <si>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</si>
  <si>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</si>
  <si>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</si>
  <si>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</si>
  <si>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</si>
  <si>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</si>
  <si>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</si>
  <si>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</si>
  <si>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</si>
  <si>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</si>
  <si>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</si>
  <si>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</si>
  <si>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</si>
  <si>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</si>
  <si>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</si>
  <si>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</si>
  <si>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</si>
  <si>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</si>
  <si>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</si>
  <si>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</si>
  <si>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</si>
  <si>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</si>
  <si>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</si>
  <si>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</si>
  <si>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</si>
  <si>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</si>
  <si>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</si>
  <si>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</si>
  <si>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</si>
  <si>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</si>
  <si>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</si>
  <si>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</si>
  <si>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</si>
  <si>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</si>
  <si>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</si>
  <si>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</si>
  <si>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</si>
  <si>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</si>
  <si>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</si>
  <si>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</si>
  <si>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</si>
  <si>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</si>
  <si>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</si>
  <si>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</si>
  <si>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</si>
  <si>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</si>
  <si>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</si>
  <si>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</si>
  <si>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</si>
  <si>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</si>
  <si>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</si>
  <si>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</si>
  <si>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</si>
  <si>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</si>
  <si>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</si>
  <si>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</si>
  <si>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</si>
  <si>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</si>
  <si>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</si>
  <si>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</si>
  <si>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</si>
  <si>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</si>
  <si>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</si>
  <si>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</si>
  <si>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</si>
  <si>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</si>
  <si>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</si>
  <si>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</si>
  <si>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</si>
  <si>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</si>
  <si>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</si>
  <si>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</si>
  <si>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</si>
  <si>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</si>
  <si>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</si>
  <si>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</si>
  <si>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</si>
  <si>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</si>
  <si>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</si>
  <si>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</si>
  <si>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</si>
  <si>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</si>
  <si>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</si>
  <si>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</si>
  <si>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</si>
  <si>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</si>
  <si>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</si>
  <si>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</si>
  <si>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</si>
  <si>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</si>
  <si>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</si>
  <si>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</si>
  <si>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</si>
  <si>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</si>
  <si>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</si>
  <si>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</si>
  <si>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</si>
  <si>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</si>
  <si>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</si>
  <si>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</si>
  <si>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</si>
  <si>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</si>
  <si>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</si>
  <si>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</si>
  <si>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</si>
  <si>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</si>
  <si>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</si>
  <si>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</si>
  <si>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</si>
  <si>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</si>
  <si>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</si>
  <si>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</si>
  <si>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</si>
  <si>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</si>
  <si>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</si>
  <si>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</si>
  <si>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</si>
  <si>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</si>
  <si>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</si>
  <si>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</si>
  <si>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</si>
  <si>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</si>
  <si>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</si>
  <si>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</si>
  <si>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</si>
  <si>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</si>
  <si>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</si>
  <si>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</si>
  <si>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</si>
  <si>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</si>
  <si>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</si>
  <si>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</si>
  <si>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</si>
  <si>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</si>
  <si>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</si>
  <si>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</si>
  <si>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</si>
  <si>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</si>
  <si>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</si>
  <si>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</si>
  <si>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</si>
  <si>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</si>
  <si>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</si>
  <si>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</si>
  <si>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</si>
  <si>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</si>
  <si>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</si>
  <si>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</si>
  <si>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</si>
  <si>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</si>
  <si>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</si>
  <si>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</si>
  <si>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</si>
  <si>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</si>
  <si>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</si>
  <si>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</si>
  <si>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</si>
  <si>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</si>
  <si>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</si>
  <si>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</si>
  <si>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</si>
  <si>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</si>
  <si>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</si>
  <si>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</si>
  <si>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</si>
  <si>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</si>
  <si>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</si>
  <si>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</si>
  <si>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</si>
  <si>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</si>
  <si>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</si>
  <si>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</si>
  <si>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</si>
  <si>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</si>
  <si>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</si>
  <si>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</si>
  <si>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</si>
  <si>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</si>
  <si>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</si>
  <si>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</si>
  <si>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</si>
  <si>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</si>
  <si>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</si>
  <si>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</si>
  <si>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</si>
  <si>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</si>
  <si>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</si>
  <si>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</si>
  <si>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</si>
  <si>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</si>
  <si>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</si>
  <si>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</si>
  <si>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</si>
  <si>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</si>
  <si>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</si>
  <si>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</si>
  <si>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</si>
  <si>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</si>
  <si>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</si>
  <si>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</si>
  <si>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</si>
  <si>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</si>
  <si>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</si>
  <si>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</si>
  <si>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</si>
  <si>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</si>
  <si>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</si>
  <si>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</si>
  <si>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</si>
  <si>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</si>
  <si>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</si>
  <si>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</si>
  <si>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</si>
  <si>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</si>
  <si>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</si>
  <si>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</si>
  <si>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</si>
  <si>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</si>
  <si>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</si>
  <si>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</si>
  <si>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</si>
  <si>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</si>
  <si>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</si>
  <si>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</si>
  <si>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</si>
  <si>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</si>
  <si>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</si>
  <si>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</si>
  <si>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</si>
  <si>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</si>
  <si>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</si>
  <si>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</si>
  <si>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</si>
  <si>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</si>
  <si>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</si>
  <si>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</si>
  <si>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</si>
  <si>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</si>
  <si>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</si>
  <si>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</si>
  <si>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</si>
  <si>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</si>
  <si>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</si>
  <si>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</si>
  <si>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</si>
  <si>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</si>
  <si>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</si>
  <si>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</si>
  <si>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</si>
  <si>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</si>
  <si>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</si>
  <si>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</si>
  <si>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</si>
  <si>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</si>
  <si>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</si>
  <si>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</si>
  <si>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</si>
  <si>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</si>
  <si>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</si>
  <si>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</si>
  <si>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</si>
  <si>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</si>
  <si>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</si>
  <si>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</si>
  <si>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</si>
  <si>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</si>
  <si>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</si>
  <si>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</si>
  <si>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</si>
  <si>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</si>
  <si>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</si>
  <si>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</si>
  <si>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</si>
  <si>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</si>
  <si>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</si>
  <si>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</si>
  <si>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</si>
  <si>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</si>
  <si>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</si>
  <si>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</si>
  <si>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</si>
  <si>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</si>
  <si>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</si>
  <si>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</si>
  <si>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</si>
  <si>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</si>
  <si>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</si>
  <si>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</si>
  <si>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</si>
  <si>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</si>
  <si>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</si>
  <si>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</si>
  <si>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</si>
  <si>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</si>
  <si>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</si>
  <si>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</si>
  <si>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</si>
  <si>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</si>
  <si>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</si>
  <si>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</si>
  <si>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</si>
  <si>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</si>
  <si>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</si>
  <si>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</si>
  <si>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</si>
  <si>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</si>
  <si>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</si>
  <si>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</si>
  <si>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</si>
  <si>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</si>
  <si>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</si>
  <si>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</si>
  <si>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</si>
  <si>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</si>
  <si>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</si>
  <si>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</si>
  <si>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</si>
  <si>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</si>
  <si>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</si>
  <si>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</si>
  <si>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</si>
  <si>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</si>
  <si>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</si>
  <si>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</si>
  <si>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</si>
  <si>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</si>
  <si>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</si>
  <si>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</si>
  <si>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</si>
  <si>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</si>
  <si>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</si>
  <si>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</si>
  <si>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</si>
  <si>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</si>
  <si>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</si>
  <si>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</si>
  <si>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</si>
  <si>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</si>
  <si>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</si>
  <si>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</si>
  <si>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</si>
  <si>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</si>
  <si>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</si>
  <si>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</si>
  <si>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</si>
  <si>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</si>
  <si>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</si>
  <si>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</si>
  <si>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</si>
  <si>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</si>
  <si>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</si>
  <si>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</si>
  <si>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</si>
  <si>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</si>
  <si>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</si>
  <si>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</si>
  <si>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</si>
  <si>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</si>
  <si>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</si>
  <si>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</si>
  <si>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</si>
  <si>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</si>
  <si>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</si>
  <si>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</si>
  <si>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</si>
  <si>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</si>
  <si>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</si>
  <si>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</si>
  <si>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</si>
  <si>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</si>
  <si>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</si>
  <si>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</si>
  <si>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</si>
  <si>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</si>
  <si>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</si>
  <si>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</si>
  <si>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</si>
  <si>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</si>
  <si>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</si>
  <si>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</si>
  <si>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</si>
  <si>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</si>
  <si>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</si>
  <si>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</si>
  <si>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</si>
  <si>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</si>
  <si>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</si>
  <si>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</si>
  <si>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</si>
  <si>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</si>
  <si>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</si>
  <si>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</si>
  <si>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</si>
  <si>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</si>
  <si>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</si>
  <si>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</si>
  <si>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</si>
  <si>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</si>
  <si>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</si>
  <si>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</si>
  <si>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</si>
  <si>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</si>
  <si>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</si>
  <si>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</si>
  <si>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</si>
  <si>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</si>
  <si>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</si>
  <si>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</si>
  <si>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</si>
  <si>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</si>
  <si>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</si>
  <si>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</si>
  <si>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</si>
  <si>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</si>
  <si>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</si>
  <si>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</si>
  <si>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</si>
  <si>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</si>
  <si>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</si>
  <si>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</si>
  <si>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</si>
  <si>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</si>
  <si>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</si>
  <si>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</si>
  <si>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</si>
  <si>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</si>
  <si>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</si>
  <si>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</si>
  <si>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</si>
  <si>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</si>
  <si>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</si>
  <si>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</si>
  <si>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</si>
  <si>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</si>
  <si>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</si>
  <si>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</si>
  <si>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</si>
  <si>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</si>
  <si>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</si>
  <si>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</si>
  <si>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</si>
  <si>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</si>
  <si>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</si>
  <si>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</si>
  <si>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</si>
  <si>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</si>
  <si>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</si>
  <si>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</si>
  <si>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</si>
  <si>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</si>
  <si>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</si>
  <si>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</si>
  <si>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</si>
  <si>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</si>
  <si>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</si>
  <si>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</si>
  <si>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</si>
  <si>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</si>
  <si>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</si>
  <si>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</si>
  <si>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</si>
  <si>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</si>
  <si>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</si>
  <si>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</si>
  <si>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</si>
  <si>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</si>
  <si>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</si>
  <si>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</si>
  <si>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</si>
  <si>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</si>
  <si>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</si>
  <si>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</si>
  <si>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</si>
  <si>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</si>
  <si>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</si>
  <si>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</si>
  <si>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</si>
  <si>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</si>
  <si>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</si>
  <si>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</si>
  <si>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</si>
  <si>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</si>
  <si>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</si>
  <si>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</si>
  <si>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</si>
  <si>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</si>
  <si>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</si>
  <si>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</si>
  <si>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</si>
  <si>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</si>
  <si>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</si>
  <si>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</si>
  <si>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</si>
  <si>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</si>
  <si>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</si>
  <si>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</si>
  <si>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</si>
  <si>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</si>
  <si>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</si>
  <si>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</si>
  <si>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</si>
  <si>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</si>
  <si>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</si>
  <si>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</si>
  <si>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</si>
  <si>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</si>
  <si>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</si>
  <si>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</si>
  <si>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</si>
  <si>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</si>
  <si>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</si>
  <si>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</si>
  <si>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</si>
  <si>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</si>
  <si>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</si>
  <si>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</si>
  <si>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</si>
  <si>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</si>
  <si>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</si>
  <si>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</si>
  <si>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</si>
  <si>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</si>
  <si>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</si>
  <si>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</si>
  <si>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</si>
  <si>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</si>
  <si>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</si>
  <si>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</si>
  <si>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</si>
  <si>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</si>
  <si>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</si>
  <si>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</si>
  <si>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</si>
  <si>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</si>
  <si>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</si>
  <si>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</si>
  <si>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</si>
  <si>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</si>
  <si>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</si>
  <si>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</si>
  <si>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</si>
  <si>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</si>
  <si>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</si>
  <si>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</si>
  <si>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</si>
  <si>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</si>
  <si>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</si>
  <si>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</si>
  <si>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</si>
  <si>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</si>
  <si>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</si>
  <si>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</si>
  <si>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</si>
  <si>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</si>
  <si>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</si>
  <si>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</si>
  <si>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</si>
  <si>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</si>
  <si>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</si>
  <si>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</si>
  <si>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</si>
  <si>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</si>
  <si>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</si>
  <si>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</si>
  <si>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</si>
  <si>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</si>
  <si>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</si>
  <si>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</si>
  <si>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</si>
  <si>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</si>
  <si>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</si>
  <si>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</si>
  <si>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</si>
  <si>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</si>
  <si>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</si>
  <si>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</si>
  <si>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</si>
  <si>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</si>
  <si>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</si>
  <si>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</si>
  <si>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</si>
  <si>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</si>
  <si>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</si>
  <si>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</si>
  <si>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</si>
  <si>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</si>
  <si>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</si>
  <si>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</si>
  <si>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</si>
  <si>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</si>
  <si>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</si>
  <si>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</si>
  <si>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</si>
  <si>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</si>
  <si>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</si>
  <si>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</si>
  <si>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</si>
  <si>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</si>
  <si>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</si>
  <si>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</si>
  <si>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</si>
  <si>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</si>
  <si>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</si>
  <si>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</si>
  <si>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</si>
  <si>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</si>
  <si>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</si>
  <si>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</si>
  <si>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</si>
  <si>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</si>
  <si>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</si>
  <si>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</si>
  <si>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</si>
  <si>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</si>
  <si>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</si>
  <si>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</si>
  <si>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</si>
  <si>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</si>
  <si>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</si>
  <si>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</si>
  <si>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</si>
  <si>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</si>
  <si>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</si>
  <si>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</si>
  <si>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</si>
  <si>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</si>
  <si>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</si>
  <si>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</si>
  <si>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</si>
  <si>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</si>
  <si>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</si>
  <si>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</si>
  <si>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</si>
  <si>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</si>
  <si>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</si>
  <si>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</si>
  <si>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</si>
  <si>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</si>
  <si>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</si>
  <si>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</si>
  <si>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</si>
  <si>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</si>
  <si>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</si>
  <si>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</si>
  <si>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</si>
  <si>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</si>
  <si>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</si>
  <si>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</si>
  <si>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</si>
  <si>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</si>
  <si>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</si>
  <si>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</si>
  <si>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</si>
  <si>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</si>
  <si>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</si>
  <si>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</si>
  <si>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</si>
  <si>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</si>
  <si>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</si>
  <si>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</si>
  <si>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</si>
  <si>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</si>
  <si>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</si>
  <si>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</si>
  <si>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</si>
  <si>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</si>
  <si>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</si>
  <si>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</si>
  <si>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</si>
  <si>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</si>
  <si>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</si>
  <si>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</si>
  <si>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</si>
  <si>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</si>
  <si>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</si>
  <si>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</si>
  <si>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</si>
  <si>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</si>
  <si>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</si>
  <si>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</si>
  <si>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</si>
  <si>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</si>
  <si>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</si>
  <si>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</si>
  <si>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</si>
  <si>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</si>
  <si>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</si>
  <si>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</si>
  <si>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</si>
  <si>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</si>
  <si>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</si>
  <si>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</si>
  <si>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</si>
  <si>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</si>
  <si>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</si>
  <si>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</si>
  <si>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</si>
  <si>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</si>
  <si>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</si>
  <si>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</si>
  <si>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</si>
  <si>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</si>
  <si>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</si>
  <si>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</si>
  <si>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</si>
  <si>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</si>
  <si>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</si>
  <si>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</si>
  <si>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</si>
  <si>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</si>
  <si>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</si>
  <si>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</si>
  <si>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</si>
  <si>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</si>
  <si>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</si>
  <si>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</si>
  <si>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</si>
  <si>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</si>
  <si>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</si>
  <si>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</si>
  <si>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</si>
  <si>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</si>
  <si>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</si>
  <si>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</si>
  <si>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</si>
  <si>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</si>
  <si>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</si>
  <si>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</si>
  <si>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</si>
  <si>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</si>
  <si>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</si>
  <si>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</si>
  <si>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</si>
  <si>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</si>
  <si>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</si>
  <si>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</si>
  <si>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</si>
  <si>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</si>
  <si>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</si>
  <si>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</si>
  <si>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</si>
  <si>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</si>
  <si>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</si>
  <si>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</si>
  <si>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</si>
  <si>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</si>
  <si>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</si>
  <si>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</si>
  <si>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</si>
  <si>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</si>
  <si>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</si>
  <si>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</si>
  <si>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</si>
  <si>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</si>
  <si>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</si>
  <si>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</si>
  <si>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</si>
  <si>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</si>
  <si>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</si>
  <si>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</si>
  <si>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</si>
  <si>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</si>
  <si>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</si>
  <si>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</si>
  <si>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</si>
  <si>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</si>
  <si>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</si>
  <si>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</si>
  <si>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</si>
  <si>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</si>
  <si>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</si>
  <si>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</si>
  <si>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</si>
  <si>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</si>
  <si>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</si>
  <si>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</si>
  <si>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</si>
  <si>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</si>
  <si>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</si>
  <si>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</si>
  <si>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</si>
  <si>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</si>
  <si>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</si>
  <si>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</si>
  <si>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</si>
  <si>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</si>
  <si>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</si>
  <si>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</si>
  <si>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</si>
  <si>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</si>
  <si>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</si>
  <si>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</si>
  <si>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</si>
  <si>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</si>
  <si>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</si>
  <si>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</si>
  <si>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</si>
  <si>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</si>
  <si>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</si>
  <si>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</si>
  <si>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</si>
  <si>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</si>
  <si>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</si>
  <si>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</si>
  <si>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</si>
  <si>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</si>
  <si>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</si>
  <si>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</si>
  <si>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</si>
  <si>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</si>
  <si>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</si>
  <si>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</si>
  <si>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</si>
  <si>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</si>
  <si>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</si>
  <si>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</si>
  <si>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</si>
  <si>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</si>
  <si>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</si>
  <si>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</si>
  <si>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</si>
  <si>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</si>
  <si>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</si>
  <si>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</si>
  <si>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</si>
  <si>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</si>
  <si>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</si>
  <si>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</si>
  <si>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</si>
  <si>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</si>
  <si>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</si>
  <si>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</si>
  <si>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</si>
  <si>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</si>
  <si>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</si>
  <si>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</si>
  <si>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</si>
  <si>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</si>
  <si>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</si>
  <si>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</si>
  <si>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</si>
  <si>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</si>
  <si>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</si>
  <si>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</si>
  <si>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</si>
  <si>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</si>
  <si>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</si>
  <si>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</si>
  <si>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</si>
  <si>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</si>
  <si>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</si>
  <si>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</si>
  <si>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</si>
  <si>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</si>
  <si>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</si>
  <si>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</si>
  <si>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</si>
  <si>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</si>
  <si>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</si>
  <si>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</si>
  <si>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</si>
  <si>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</si>
  <si>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</si>
  <si>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</si>
  <si>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</si>
  <si>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</si>
  <si>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</si>
  <si>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</si>
  <si>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</si>
  <si>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</si>
  <si>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</si>
  <si>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</si>
  <si>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</si>
  <si>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</si>
  <si>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</si>
  <si>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</si>
  <si>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</si>
  <si>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</si>
  <si>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</si>
  <si>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</si>
  <si>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</si>
  <si>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</si>
  <si>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</si>
  <si>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</si>
  <si>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</si>
  <si>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</si>
  <si>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</si>
  <si>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</si>
  <si>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</si>
  <si>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</si>
  <si>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</si>
  <si>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</si>
  <si>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</si>
  <si>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</si>
  <si>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</si>
  <si>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</si>
  <si>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</si>
  <si>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</si>
  <si>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</si>
  <si>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</si>
  <si>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</si>
  <si>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</si>
  <si>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</si>
  <si>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</si>
  <si>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</si>
  <si>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</si>
  <si>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</si>
  <si>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</si>
  <si>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</si>
  <si>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</si>
  <si>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</si>
  <si>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</si>
  <si>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</si>
  <si>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</si>
  <si>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</si>
  <si>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</si>
  <si>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</si>
  <si>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</si>
  <si>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</si>
  <si>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</si>
  <si>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</si>
  <si>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</si>
  <si>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</si>
  <si>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</si>
  <si>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</si>
  <si>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</si>
  <si>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</si>
  <si>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</si>
  <si>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</si>
  <si>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</si>
  <si>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</si>
  <si>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</si>
  <si>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</si>
  <si>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</si>
  <si>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</si>
  <si>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</si>
  <si>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</si>
  <si>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</si>
  <si>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</si>
  <si>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</si>
  <si>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</si>
  <si>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</si>
  <si>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</si>
  <si>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</si>
  <si>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</si>
  <si>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</si>
  <si>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</si>
  <si>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</si>
  <si>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</si>
  <si>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</si>
  <si>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</si>
  <si>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</si>
  <si>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</si>
  <si>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</si>
  <si>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</si>
  <si>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</si>
  <si>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</si>
  <si>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</si>
  <si>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</si>
  <si>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</si>
  <si>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</si>
  <si>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</si>
  <si>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</si>
  <si>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</si>
  <si>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</si>
  <si>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</si>
  <si>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</si>
  <si>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</si>
  <si>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</si>
  <si>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</si>
  <si>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</si>
  <si>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</si>
  <si>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</si>
  <si>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</si>
  <si>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</si>
  <si>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</si>
  <si>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</si>
  <si>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</si>
  <si>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</si>
  <si>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</si>
  <si>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</si>
  <si>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</si>
  <si>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</si>
  <si>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</si>
  <si>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</si>
  <si>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</si>
  <si>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</si>
  <si>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</si>
  <si>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</si>
  <si>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</si>
  <si>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</si>
  <si>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</si>
  <si>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</si>
  <si>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</si>
  <si>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</si>
  <si>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</si>
  <si>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</si>
  <si>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</si>
  <si>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</si>
  <si>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</si>
  <si>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</si>
  <si>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</si>
  <si>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</si>
  <si>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</si>
  <si>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</si>
  <si>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</si>
  <si>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</si>
  <si>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</si>
  <si>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</si>
  <si>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</si>
  <si>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</si>
  <si>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</si>
  <si>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</si>
  <si>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</si>
  <si>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</si>
  <si>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</si>
  <si>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</si>
  <si>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</si>
  <si>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</si>
  <si>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</si>
  <si>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</si>
  <si>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</si>
  <si>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</si>
  <si>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</si>
  <si>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</si>
  <si>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</si>
  <si>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</si>
  <si>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</si>
  <si>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</si>
  <si>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</si>
  <si>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</si>
  <si>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</si>
  <si>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</si>
  <si>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</si>
  <si>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</si>
  <si>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</si>
  <si>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</si>
  <si>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</si>
  <si>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</si>
  <si>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</si>
  <si>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</si>
  <si>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</si>
  <si>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</si>
  <si>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</si>
  <si>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</si>
  <si>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</si>
  <si>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</si>
  <si>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</si>
  <si>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</si>
  <si>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</si>
  <si>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</si>
  <si>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</si>
  <si>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</si>
  <si>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</si>
  <si>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</si>
  <si>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</si>
  <si>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</si>
  <si>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</si>
  <si>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</si>
  <si>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</si>
  <si>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</si>
  <si>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</si>
  <si>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</si>
  <si>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</si>
  <si>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</si>
  <si>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</si>
  <si>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</si>
  <si>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</si>
  <si>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</si>
  <si>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</si>
  <si>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</si>
  <si>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</si>
  <si>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</si>
  <si>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</si>
  <si>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</si>
  <si>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</si>
  <si>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</si>
  <si>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</si>
  <si>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</si>
  <si>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</si>
  <si>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</si>
  <si>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</si>
  <si>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</si>
  <si>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</si>
  <si>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</si>
  <si>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</si>
  <si>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</si>
  <si>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</si>
  <si>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</si>
  <si>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</si>
  <si>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</si>
  <si>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</si>
  <si>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</si>
  <si>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</si>
  <si>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</si>
  <si>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</si>
  <si>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</si>
  <si>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</si>
  <si>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</si>
  <si>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</si>
  <si>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</si>
  <si>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</si>
  <si>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</si>
  <si>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</si>
  <si>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</si>
  <si>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</si>
  <si>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</si>
  <si>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</si>
  <si>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</si>
  <si>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</si>
  <si>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</si>
  <si>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</si>
  <si>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</si>
  <si>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</si>
  <si>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</si>
  <si>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</si>
  <si>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</si>
  <si>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</si>
  <si>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</si>
  <si>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</si>
  <si>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</si>
  <si>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</si>
  <si>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</si>
  <si>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</si>
  <si>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</si>
  <si>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</si>
  <si>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</si>
  <si>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</si>
  <si>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</si>
  <si>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</si>
  <si>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</si>
  <si>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</si>
  <si>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</si>
  <si>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</si>
  <si>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</si>
  <si>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</si>
  <si>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</si>
  <si>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</si>
  <si>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</si>
  <si>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</si>
  <si>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</si>
  <si>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</si>
  <si>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</si>
  <si>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</si>
  <si>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</si>
  <si>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</si>
  <si>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</si>
  <si>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</si>
  <si>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</si>
  <si>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</si>
  <si>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</si>
  <si>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</si>
  <si>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</si>
  <si>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</si>
  <si>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</si>
  <si>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</si>
  <si>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</si>
  <si>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</si>
  <si>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</si>
  <si>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</si>
  <si>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</si>
  <si>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</si>
  <si>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</si>
  <si>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</si>
  <si>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</si>
  <si>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</si>
  <si>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</si>
  <si>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</si>
  <si>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</si>
  <si>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</si>
  <si>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</si>
  <si>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</si>
  <si>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</si>
  <si>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</si>
  <si>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</si>
  <si>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</si>
  <si>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</si>
  <si>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</si>
  <si>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</si>
  <si>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</si>
  <si>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</si>
  <si>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</si>
  <si>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</si>
  <si>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</si>
  <si>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</si>
  <si>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</si>
  <si>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</si>
  <si>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</si>
  <si>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</si>
  <si>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</si>
  <si>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</si>
  <si>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</si>
  <si>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</si>
  <si>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</si>
  <si>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</si>
  <si>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</si>
  <si>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</si>
  <si>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</si>
  <si>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</si>
  <si>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</si>
  <si>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</si>
  <si>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</si>
  <si>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</si>
  <si>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</si>
  <si>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</si>
  <si>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</si>
  <si>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</si>
  <si>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</si>
  <si>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</si>
  <si>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</si>
  <si>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</si>
  <si>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</si>
  <si>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</si>
  <si>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</si>
  <si>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</si>
  <si>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</si>
  <si>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</si>
  <si>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</si>
  <si>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</si>
  <si>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</si>
  <si>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</si>
  <si>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</si>
  <si>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</si>
  <si>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</si>
  <si>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</si>
  <si>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</si>
  <si>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</si>
  <si>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</si>
  <si>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</si>
  <si>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</si>
  <si>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</si>
  <si>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</si>
  <si>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</si>
  <si>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</si>
  <si>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</si>
  <si>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</si>
  <si>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</si>
  <si>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</si>
  <si>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</si>
  <si>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</si>
  <si>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</si>
  <si>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</si>
  <si>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</si>
  <si>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</si>
  <si>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</si>
  <si>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</si>
  <si>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</si>
  <si>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</si>
  <si>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</si>
  <si>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</si>
  <si>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</si>
  <si>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</si>
  <si>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</si>
  <si>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</si>
  <si>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</si>
  <si>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</si>
  <si>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</si>
  <si>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</si>
  <si>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</si>
  <si>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</si>
  <si>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</si>
  <si>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</si>
  <si>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</si>
  <si>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</si>
  <si>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</si>
  <si>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</si>
  <si>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</si>
  <si>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</si>
  <si>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</si>
  <si>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</si>
  <si>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</si>
  <si>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</si>
  <si>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</si>
  <si>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</si>
  <si>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</si>
  <si>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</si>
  <si>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</si>
  <si>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</si>
  <si>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</si>
  <si>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</si>
  <si>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</si>
  <si>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</si>
  <si>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</si>
  <si>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</si>
  <si>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</si>
  <si>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</si>
  <si>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</si>
  <si>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</si>
  <si>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</si>
  <si>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</si>
  <si>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</si>
  <si>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</si>
  <si>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</si>
  <si>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</si>
  <si>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</si>
  <si>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</si>
  <si>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</si>
  <si>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</si>
  <si>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</si>
  <si>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</si>
  <si>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</si>
  <si>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</si>
  <si>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</si>
  <si>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</si>
  <si>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</si>
  <si>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</si>
  <si>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</si>
  <si>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</si>
  <si>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</si>
  <si>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</si>
  <si>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</si>
  <si>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</si>
  <si>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</si>
  <si>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</si>
  <si>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</si>
  <si>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</si>
  <si>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</si>
  <si>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</si>
  <si>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</si>
  <si>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</si>
  <si>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</si>
  <si>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</si>
  <si>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</si>
  <si>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</si>
  <si>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</si>
  <si>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</si>
  <si>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</si>
  <si>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</si>
  <si>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</si>
  <si>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</si>
  <si>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</si>
  <si>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</si>
  <si>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</si>
  <si>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</si>
  <si>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</si>
  <si>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</si>
  <si>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</si>
  <si>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</si>
  <si>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</si>
  <si>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</si>
  <si>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</si>
  <si>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</si>
  <si>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</si>
  <si>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</si>
  <si>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</si>
  <si>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</si>
  <si>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</si>
  <si>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</si>
  <si>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</si>
  <si>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</si>
  <si>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</si>
  <si>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</si>
  <si>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</si>
  <si>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</si>
  <si>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</si>
  <si>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</si>
  <si>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</si>
  <si>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</si>
  <si>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</si>
  <si>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</si>
  <si>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</si>
  <si>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</si>
  <si>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</si>
  <si>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</si>
  <si>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</si>
  <si>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</si>
  <si>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</si>
  <si>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</si>
  <si>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</si>
  <si>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</si>
  <si>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</si>
  <si>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</si>
  <si>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</si>
  <si>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</si>
  <si>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</si>
  <si>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</si>
  <si>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</si>
  <si>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</si>
  <si>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</si>
  <si>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</si>
  <si>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</si>
  <si>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</si>
  <si>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</si>
  <si>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</si>
  <si>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</si>
  <si>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</si>
  <si>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</si>
  <si>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</si>
  <si>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</si>
  <si>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</si>
  <si>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</si>
  <si>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</si>
  <si>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</si>
  <si>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</si>
  <si>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</si>
  <si>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</si>
  <si>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</si>
  <si>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</si>
  <si>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</si>
  <si>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</si>
  <si>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</si>
  <si>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</si>
  <si>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</si>
  <si>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</si>
  <si>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</si>
  <si>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</si>
  <si>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</si>
  <si>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</si>
  <si>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</si>
  <si>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</si>
  <si>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</si>
  <si>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</si>
  <si>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</si>
  <si>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</si>
  <si>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</si>
  <si>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</si>
  <si>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</si>
  <si>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</si>
  <si>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</si>
  <si>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</si>
  <si>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</si>
  <si>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</si>
  <si>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</si>
  <si>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</si>
  <si>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</si>
  <si>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</si>
  <si>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</si>
  <si>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</si>
  <si>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</si>
  <si>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</si>
  <si>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</si>
  <si>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</si>
  <si>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</si>
  <si>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</si>
  <si>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</si>
  <si>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</si>
  <si>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</si>
  <si>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</si>
  <si>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</si>
  <si>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</si>
  <si>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</si>
  <si>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</si>
  <si>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</si>
  <si>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</si>
  <si>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</si>
  <si>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</si>
  <si>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</si>
  <si>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</si>
  <si>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</si>
  <si>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</si>
  <si>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</si>
  <si>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</si>
  <si>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</si>
  <si>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</si>
  <si>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</si>
  <si>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</si>
  <si>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</si>
  <si>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</si>
  <si>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</si>
  <si>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</si>
  <si>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</si>
  <si>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</si>
  <si>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</si>
  <si>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</si>
  <si>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</si>
  <si>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</si>
  <si>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</si>
  <si>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</si>
  <si>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</si>
  <si>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</si>
  <si>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</si>
  <si>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</si>
  <si>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</si>
  <si>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</si>
  <si>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</si>
  <si>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</si>
  <si>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</si>
  <si>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</si>
  <si>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</si>
  <si>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</si>
  <si>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</si>
  <si>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</si>
  <si>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</si>
  <si>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</si>
  <si>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</si>
  <si>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</si>
  <si>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</si>
  <si>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</si>
  <si>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</si>
  <si>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</si>
  <si>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</si>
  <si>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</si>
  <si>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</si>
  <si>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</si>
  <si>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</si>
  <si>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</si>
  <si>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</si>
  <si>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</si>
  <si>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</si>
  <si>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</si>
  <si>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</si>
  <si>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</si>
  <si>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</si>
  <si>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</si>
  <si>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</si>
  <si>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</si>
  <si>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</si>
  <si>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</si>
  <si>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</si>
  <si>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</si>
  <si>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</si>
  <si>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</si>
  <si>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</si>
  <si>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</si>
  <si>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</si>
  <si>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</si>
  <si>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</si>
  <si>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</si>
  <si>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</si>
  <si>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</si>
  <si>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</si>
  <si>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</si>
  <si>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</si>
  <si>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</si>
  <si>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</si>
  <si>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</si>
  <si>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</si>
  <si>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</si>
  <si>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</si>
  <si>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</si>
  <si>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</si>
  <si>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</si>
  <si>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</si>
  <si>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</si>
  <si>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</si>
  <si>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</si>
  <si>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</si>
  <si>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</si>
  <si>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</si>
  <si>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</si>
  <si>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</si>
  <si>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</si>
  <si>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</si>
  <si>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</si>
  <si>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</si>
  <si>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</si>
  <si>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</si>
  <si>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</si>
  <si>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</si>
  <si>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</si>
  <si>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</si>
  <si>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</si>
  <si>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</si>
  <si>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</si>
  <si>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</si>
  <si>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</si>
  <si>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</si>
  <si>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</si>
  <si>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</si>
  <si>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</si>
  <si>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</si>
  <si>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</si>
  <si>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</si>
  <si>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</si>
  <si>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</si>
  <si>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</si>
  <si>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</si>
  <si>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</si>
  <si>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</si>
  <si>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</si>
  <si>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</si>
  <si>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</si>
  <si>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</si>
  <si>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</si>
  <si>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</si>
  <si>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</si>
  <si>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</si>
  <si>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</si>
  <si>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</si>
  <si>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</si>
  <si>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</si>
  <si>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</si>
  <si>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</si>
  <si>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</si>
  <si>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</si>
  <si>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</si>
  <si>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</si>
  <si>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</si>
  <si>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</si>
  <si>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</si>
  <si>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</si>
  <si>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</si>
  <si>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</si>
  <si>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</si>
  <si>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</si>
  <si>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</si>
  <si>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</si>
  <si>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</si>
  <si>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</si>
  <si>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</si>
  <si>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</si>
  <si>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</si>
  <si>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</si>
  <si>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</si>
  <si>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</si>
  <si>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</si>
  <si>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</si>
  <si>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</si>
  <si>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</si>
  <si>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</si>
  <si>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</si>
  <si>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</si>
  <si>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</si>
  <si>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</si>
  <si>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</si>
  <si>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</si>
  <si>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</si>
  <si>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</si>
  <si>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</si>
  <si>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</si>
  <si>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</si>
  <si>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</si>
  <si>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</si>
  <si>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</si>
  <si>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</si>
  <si>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</si>
  <si>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</si>
  <si>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</si>
  <si>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</si>
  <si>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</si>
  <si>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</si>
  <si>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</si>
  <si>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</si>
  <si>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</si>
  <si>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</si>
  <si>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</si>
  <si>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</si>
  <si>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</si>
  <si>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</si>
  <si>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</si>
  <si>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</si>
  <si>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</si>
  <si>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</si>
  <si>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</si>
  <si>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</si>
  <si>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</si>
  <si>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</si>
  <si>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</si>
  <si>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</si>
  <si>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</si>
  <si>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</si>
  <si>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</si>
  <si>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</si>
  <si>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</si>
  <si>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</si>
  <si>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</si>
  <si>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</si>
  <si>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</si>
  <si>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</si>
  <si>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</si>
  <si>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</si>
  <si>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</si>
  <si>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</si>
  <si>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</si>
  <si>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</si>
  <si>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</si>
  <si>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</si>
  <si>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</si>
  <si>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</si>
  <si>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</si>
  <si>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</si>
  <si>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</si>
  <si>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</si>
  <si>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</si>
  <si>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</si>
  <si>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</si>
  <si>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</si>
  <si>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</si>
  <si>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</si>
  <si>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</si>
  <si>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</si>
  <si>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</si>
  <si>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</si>
  <si>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</si>
  <si>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</si>
  <si>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</si>
  <si>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</si>
  <si>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</si>
  <si>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</si>
  <si>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</si>
  <si>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</si>
  <si>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</si>
  <si>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</si>
  <si>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</si>
  <si>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</si>
  <si>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</si>
  <si>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</si>
  <si>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</si>
  <si>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</si>
  <si>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</si>
  <si>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</si>
  <si>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</si>
  <si>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</si>
  <si>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</si>
  <si>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</si>
  <si>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</si>
  <si>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</si>
  <si>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</si>
  <si>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</si>
  <si>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</si>
  <si>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</si>
  <si>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</si>
  <si>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</si>
  <si>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</si>
  <si>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</si>
  <si>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</si>
  <si>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</si>
  <si>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</si>
  <si>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</si>
  <si>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</si>
  <si>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</si>
  <si>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</si>
  <si>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</si>
  <si>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</si>
  <si>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</si>
  <si>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</si>
  <si>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</si>
  <si>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</si>
  <si>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</si>
  <si>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</si>
  <si>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</si>
  <si>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</si>
  <si>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</si>
  <si>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</si>
  <si>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</si>
  <si>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</si>
  <si>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</si>
  <si>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</si>
  <si>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</si>
  <si>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</si>
  <si>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</si>
  <si>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</si>
  <si>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</si>
  <si>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</si>
  <si>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</si>
  <si>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</si>
  <si>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</si>
  <si>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</si>
  <si>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</si>
  <si>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</si>
  <si>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</si>
  <si>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</si>
  <si>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</si>
  <si>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</si>
  <si>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</si>
  <si>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</si>
  <si>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</si>
  <si>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</si>
  <si>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</si>
  <si>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</si>
  <si>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</si>
  <si>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</si>
  <si>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</si>
  <si>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</si>
  <si>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</si>
  <si>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</si>
  <si>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</si>
  <si>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</si>
  <si>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</si>
  <si>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</si>
  <si>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</si>
  <si>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</si>
  <si>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</si>
  <si>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</si>
  <si>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</si>
  <si>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</si>
  <si>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</si>
  <si>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</si>
  <si>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</si>
  <si>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</si>
  <si>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</si>
  <si>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</si>
  <si>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</si>
  <si>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</si>
  <si>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</si>
  <si>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</si>
  <si>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</si>
  <si>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</si>
  <si>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</si>
  <si>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</si>
  <si>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</si>
  <si>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</si>
  <si>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</si>
  <si>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</si>
  <si>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</si>
  <si>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</si>
  <si>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</si>
  <si>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</si>
  <si>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</si>
  <si>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</si>
  <si>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</si>
  <si>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</si>
  <si>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</si>
  <si>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</si>
  <si>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</si>
  <si>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</si>
  <si>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</si>
  <si>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</si>
  <si>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</si>
  <si>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</si>
  <si>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</si>
  <si>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</si>
  <si>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</si>
  <si>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</si>
  <si>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</si>
  <si>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</si>
  <si>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</si>
  <si>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</si>
  <si>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</si>
  <si>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</si>
  <si>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</si>
  <si>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</si>
  <si>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</si>
  <si>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</si>
  <si>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</si>
  <si>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</si>
  <si>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</si>
  <si>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</si>
  <si>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</si>
  <si>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</si>
  <si>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</si>
  <si>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</si>
  <si>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</si>
  <si>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</si>
  <si>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</si>
  <si>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</si>
  <si>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</si>
  <si>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</si>
  <si>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</si>
  <si>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</si>
  <si>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</si>
  <si>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</si>
  <si>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</si>
  <si>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</si>
  <si>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</si>
  <si>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</si>
  <si>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</si>
  <si>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</si>
  <si>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</si>
  <si>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</si>
  <si>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</si>
  <si>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</si>
  <si>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</si>
  <si>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</si>
  <si>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</si>
  <si>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</si>
  <si>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</si>
  <si>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</si>
  <si>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</si>
  <si>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</si>
  <si>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</si>
  <si>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</si>
  <si>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</si>
  <si>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</si>
  <si>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</si>
  <si>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</si>
  <si>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</si>
  <si>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</si>
  <si>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</si>
  <si>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</si>
  <si>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</si>
  <si>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</si>
  <si>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</si>
  <si>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</si>
  <si>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</si>
  <si>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</si>
  <si>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</si>
  <si>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</si>
  <si>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</si>
  <si>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</si>
  <si>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</si>
  <si>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</si>
  <si>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</si>
  <si>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</si>
  <si>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</si>
  <si>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</si>
  <si>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</si>
  <si>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</si>
  <si>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</si>
  <si>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</si>
  <si>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</si>
  <si>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</si>
  <si>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</si>
  <si>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</si>
  <si>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</si>
  <si>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</si>
  <si>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</si>
  <si>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</si>
  <si>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</si>
  <si>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</si>
  <si>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</si>
  <si>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</si>
  <si>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</si>
  <si>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</si>
  <si>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</si>
  <si>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</si>
  <si>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</si>
  <si>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</si>
  <si>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</si>
  <si>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</si>
  <si>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</si>
  <si>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</si>
  <si>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</si>
  <si>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</si>
  <si>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</si>
  <si>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</si>
  <si>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</si>
  <si>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</si>
  <si>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</si>
  <si>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</si>
  <si>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</si>
  <si>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</si>
  <si>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</si>
  <si>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</si>
  <si>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</si>
  <si>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</si>
  <si>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</si>
  <si>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</si>
  <si>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</si>
  <si>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</si>
  <si>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</si>
  <si>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</si>
  <si>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</si>
  <si>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</si>
  <si>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</si>
  <si>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</si>
  <si>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</si>
  <si>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</si>
  <si>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</si>
  <si>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</si>
  <si>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</si>
  <si>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</si>
  <si>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</si>
  <si>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</si>
  <si>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</si>
  <si>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</si>
  <si>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</si>
  <si>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</si>
  <si>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</si>
  <si>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</si>
  <si>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</si>
  <si>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</si>
  <si>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</si>
  <si>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</si>
  <si>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</si>
  <si>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</si>
  <si>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</si>
  <si>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</si>
  <si>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</si>
  <si>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</si>
  <si>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</si>
  <si>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</si>
  <si>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</si>
  <si>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</si>
  <si>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</si>
  <si>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</si>
  <si>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</si>
  <si>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</si>
  <si>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</si>
  <si>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</si>
  <si>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</si>
  <si>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</si>
  <si>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</si>
  <si>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</si>
  <si>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</si>
  <si>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</si>
  <si>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</si>
  <si>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</si>
  <si>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</si>
  <si>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</si>
  <si>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</si>
  <si>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</si>
  <si>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</si>
  <si>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</si>
  <si>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</si>
  <si>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</si>
  <si>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</si>
  <si>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</si>
  <si>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</si>
  <si>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</si>
  <si>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</si>
  <si>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</si>
  <si>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</si>
  <si>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</si>
  <si>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</si>
  <si>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</si>
  <si>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</si>
  <si>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</si>
  <si>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</si>
  <si>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</si>
  <si>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</si>
  <si>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</si>
  <si>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</si>
  <si>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</si>
  <si>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</si>
  <si>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</si>
  <si>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</si>
  <si>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</si>
  <si>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</si>
  <si>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</si>
  <si>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</si>
  <si>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</si>
  <si>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</si>
  <si>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</si>
  <si>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</si>
  <si>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</si>
  <si>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</si>
  <si>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</si>
  <si>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</si>
  <si>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</si>
  <si>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</si>
  <si>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</si>
  <si>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</si>
  <si>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</si>
  <si>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</si>
  <si>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</si>
  <si>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</si>
  <si>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</si>
  <si>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</si>
  <si>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</si>
  <si>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</si>
  <si>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</si>
  <si>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</si>
  <si>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</si>
  <si>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</si>
  <si>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</si>
  <si>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</si>
  <si>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</si>
  <si>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</si>
  <si>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</si>
  <si>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</si>
  <si>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</si>
  <si>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</si>
  <si>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</si>
  <si>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</si>
  <si>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</si>
  <si>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</si>
  <si>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</si>
  <si>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</si>
  <si>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</si>
  <si>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</si>
  <si>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</si>
  <si>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</si>
  <si>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</si>
  <si>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</si>
  <si>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</si>
  <si>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</si>
  <si>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</si>
  <si>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</si>
  <si>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</si>
  <si>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</si>
  <si>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</si>
  <si>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</si>
  <si>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</si>
  <si>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</si>
  <si>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</si>
  <si>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</si>
  <si>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</si>
  <si>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</si>
  <si>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</si>
  <si>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</si>
  <si>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</si>
  <si>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</si>
  <si>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</si>
  <si>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</si>
  <si>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</si>
  <si>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</si>
  <si>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</si>
  <si>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</si>
  <si>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</si>
  <si>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</si>
  <si>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</si>
  <si>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</si>
  <si>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</si>
  <si>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</si>
  <si>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</si>
  <si>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</si>
  <si>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</si>
  <si>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</si>
  <si>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</si>
  <si>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</si>
  <si>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</si>
  <si>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</si>
  <si>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</si>
  <si>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</si>
  <si>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</si>
  <si>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</si>
  <si>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</si>
  <si>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</si>
  <si>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</si>
  <si>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</si>
  <si>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</si>
  <si>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</si>
  <si>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</si>
  <si>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</si>
  <si>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</si>
  <si>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</si>
  <si>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</si>
  <si>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</si>
  <si>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</si>
  <si>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</si>
  <si>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</si>
  <si>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</si>
  <si>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</si>
  <si>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</si>
  <si>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</si>
  <si>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</si>
  <si>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</si>
  <si>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</si>
  <si>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</si>
  <si>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</si>
  <si>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</si>
  <si>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</si>
  <si>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</si>
  <si>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</si>
  <si>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</si>
  <si>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</si>
  <si>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</si>
  <si>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</si>
  <si>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</si>
  <si>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</si>
  <si>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</si>
  <si>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</si>
  <si>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</si>
  <si>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</si>
  <si>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</si>
  <si>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</si>
  <si>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</si>
  <si>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</si>
  <si>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</si>
  <si>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</si>
  <si>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</si>
  <si>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</si>
  <si>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</si>
  <si>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</si>
  <si>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</si>
  <si>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</si>
  <si>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</si>
  <si>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</si>
  <si>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</si>
  <si>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</si>
  <si>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</si>
  <si>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</si>
  <si>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</si>
  <si>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</si>
  <si>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</si>
  <si>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</si>
  <si>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</si>
  <si>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</si>
  <si>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</si>
  <si>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</si>
  <si>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</si>
  <si>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</si>
  <si>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</si>
  <si>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</si>
  <si>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</si>
  <si>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</si>
  <si>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</si>
  <si>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</si>
  <si>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</si>
  <si>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</si>
  <si>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</si>
  <si>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</si>
  <si>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</si>
  <si>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</si>
  <si>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</si>
  <si>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</si>
  <si>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</si>
  <si>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</si>
  <si>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</si>
  <si>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</si>
  <si>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</si>
  <si>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</si>
  <si>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</si>
  <si>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</si>
  <si>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</si>
  <si>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</si>
  <si>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</si>
  <si>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</si>
  <si>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</si>
  <si>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</si>
  <si>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</si>
  <si>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</si>
  <si>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</si>
  <si>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</si>
  <si>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</si>
  <si>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</si>
  <si>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</si>
  <si>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</si>
  <si>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</si>
  <si>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</si>
  <si>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</si>
  <si>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</si>
  <si>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</si>
  <si>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</si>
  <si>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</si>
  <si>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</si>
  <si>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</si>
  <si>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</si>
  <si>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</si>
  <si>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</si>
  <si>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</si>
  <si>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</si>
  <si>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</si>
  <si>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</si>
  <si>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</si>
  <si>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</si>
  <si>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</si>
  <si>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</si>
  <si>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</si>
  <si>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</si>
  <si>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</si>
  <si>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</si>
  <si>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</si>
  <si>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</si>
  <si>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</si>
  <si>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</si>
  <si>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</si>
  <si>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</si>
  <si>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</si>
  <si>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</si>
  <si>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</si>
  <si>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</si>
  <si>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</si>
  <si>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</si>
  <si>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</si>
  <si>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</si>
  <si>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</si>
  <si>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</si>
  <si>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</si>
  <si>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</si>
  <si>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</si>
  <si>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</si>
  <si>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</si>
  <si>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</si>
  <si>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</si>
  <si>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</si>
  <si>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</si>
  <si>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</si>
  <si>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</si>
  <si>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</si>
  <si>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</si>
  <si>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</si>
  <si>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</si>
  <si>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</si>
  <si>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</si>
  <si>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</si>
  <si>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</si>
  <si>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</si>
  <si>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</si>
  <si>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</si>
  <si>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</si>
  <si>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</si>
  <si>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</si>
  <si>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</si>
  <si>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</si>
  <si>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</si>
  <si>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</si>
  <si>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</si>
  <si>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</si>
  <si>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</si>
  <si>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</si>
  <si>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</si>
  <si>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</si>
  <si>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</si>
  <si>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</si>
  <si>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</si>
  <si>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</si>
  <si>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</si>
  <si>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</si>
  <si>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</si>
  <si>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</si>
  <si>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</si>
  <si>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</si>
  <si>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</si>
  <si>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</si>
  <si>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</si>
  <si>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</si>
  <si>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</si>
  <si>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</si>
  <si>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</si>
  <si>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</si>
  <si>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</si>
  <si>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</si>
  <si>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</si>
  <si>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</si>
  <si>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</si>
  <si>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</si>
  <si>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</si>
  <si>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</si>
  <si>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</si>
  <si>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</si>
  <si>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</si>
  <si>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</si>
  <si>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</si>
  <si>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</si>
  <si>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</si>
  <si>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</si>
  <si>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</si>
  <si>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</si>
  <si>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</si>
  <si>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</si>
  <si>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</si>
  <si>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</si>
  <si>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</si>
  <si>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</si>
  <si>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</si>
  <si>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</si>
  <si>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</si>
  <si>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</si>
  <si>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</si>
  <si>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</si>
  <si>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</si>
  <si>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</si>
  <si>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</si>
  <si>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</si>
  <si>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</si>
  <si>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</si>
  <si>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</si>
  <si>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</si>
  <si>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</si>
  <si>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</si>
  <si>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</si>
  <si>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</si>
  <si>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</si>
  <si>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</si>
  <si>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</si>
  <si>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</si>
  <si>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</si>
  <si>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</si>
  <si>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</si>
  <si>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</si>
  <si>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</si>
  <si>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</si>
  <si>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</si>
  <si>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</si>
  <si>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</si>
  <si>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</si>
  <si>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</si>
  <si>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</si>
  <si>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</si>
  <si>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</si>
  <si>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</si>
  <si>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</si>
  <si>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</si>
  <si>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</si>
  <si>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</si>
  <si>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</si>
  <si>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</si>
  <si>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</si>
  <si>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</si>
  <si>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</si>
  <si>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</si>
  <si>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</si>
  <si>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</si>
  <si>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</si>
  <si>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</si>
  <si>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</si>
  <si>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</si>
  <si>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</si>
  <si>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</si>
  <si>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</si>
  <si>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</si>
  <si>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</si>
  <si>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</si>
  <si>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</si>
  <si>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</si>
  <si>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</si>
  <si>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</si>
  <si>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</si>
  <si>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</si>
  <si>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</si>
  <si>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</si>
  <si>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</si>
  <si>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</si>
  <si>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</si>
  <si>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</si>
  <si>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</si>
  <si>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</si>
  <si>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</si>
  <si>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</si>
  <si>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</si>
  <si>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</si>
  <si>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</si>
  <si>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</si>
  <si>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</si>
  <si>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</si>
  <si>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</si>
  <si>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</si>
  <si>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</si>
  <si>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</si>
  <si>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</si>
  <si>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</si>
  <si>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</si>
  <si>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</si>
  <si>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</si>
  <si>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</si>
  <si>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</si>
  <si>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</si>
  <si>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</si>
  <si>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</si>
  <si>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</si>
  <si>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</si>
  <si>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</si>
  <si>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</si>
  <si>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</si>
  <si>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</si>
  <si>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</si>
  <si>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</si>
  <si>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</si>
  <si>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</si>
  <si>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</si>
  <si>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</si>
  <si>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</si>
  <si>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</si>
  <si>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</si>
  <si>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</si>
  <si>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</si>
  <si>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</si>
  <si>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</si>
  <si>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</si>
  <si>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</si>
  <si>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</si>
  <si>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</si>
  <si>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</si>
  <si>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</si>
  <si>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</si>
  <si>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</si>
  <si>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</si>
  <si>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</si>
  <si>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</si>
  <si>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</si>
  <si>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</si>
  <si>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</si>
  <si>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</si>
  <si>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</si>
  <si>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</si>
  <si>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</si>
  <si>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</si>
  <si>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</si>
  <si>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</si>
  <si>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</si>
  <si>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</si>
  <si>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</si>
  <si>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</si>
  <si>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</si>
  <si>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</si>
  <si>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</si>
  <si>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</si>
  <si>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</si>
  <si>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</si>
  <si>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</si>
  <si>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</si>
  <si>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</si>
  <si>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</si>
  <si>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</si>
  <si>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</si>
  <si>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</si>
  <si>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</si>
  <si>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</si>
  <si>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</si>
  <si>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</si>
  <si>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</si>
  <si>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</si>
  <si>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</si>
  <si>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</si>
  <si>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</si>
  <si>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</si>
  <si>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</si>
  <si>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</si>
  <si>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</si>
  <si>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</si>
  <si>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</si>
  <si>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</si>
  <si>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</si>
  <si>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</si>
  <si>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</si>
  <si>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</si>
  <si>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</si>
  <si>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</si>
  <si>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</si>
  <si>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</si>
  <si>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</si>
  <si>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</si>
  <si>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</si>
  <si>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</si>
  <si>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</si>
  <si>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</si>
  <si>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</si>
  <si>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</si>
  <si>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</si>
  <si>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</si>
  <si>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</si>
  <si>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</si>
  <si>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</si>
  <si>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</si>
  <si>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</si>
  <si>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</si>
  <si>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</si>
  <si>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</si>
  <si>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</si>
  <si>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</si>
  <si>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</si>
  <si>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</si>
  <si>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</si>
  <si>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</si>
  <si>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</si>
  <si>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</si>
  <si>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</si>
  <si>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</si>
  <si>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</si>
  <si>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</si>
  <si>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</si>
  <si>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</si>
  <si>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</si>
  <si>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</si>
  <si>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</si>
  <si>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</si>
  <si>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</si>
  <si>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</si>
  <si>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</si>
  <si>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</si>
  <si>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</si>
  <si>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</si>
  <si>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</si>
  <si>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</si>
  <si>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</si>
  <si>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</si>
  <si>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</si>
  <si>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</si>
  <si>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</si>
  <si>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</si>
  <si>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</si>
  <si>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</si>
  <si>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</si>
  <si>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</si>
  <si>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</si>
  <si>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</si>
  <si>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</si>
  <si>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</si>
  <si>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</si>
  <si>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</si>
  <si>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</si>
  <si>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</si>
  <si>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</si>
  <si>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</si>
  <si>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</si>
  <si>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</si>
  <si>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</si>
  <si>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</si>
  <si>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</si>
  <si>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</si>
  <si>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</si>
  <si>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</si>
  <si>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</si>
  <si>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</si>
  <si>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</si>
  <si>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</si>
  <si>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</si>
  <si>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</si>
  <si>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</si>
  <si>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</si>
  <si>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</si>
  <si>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</si>
  <si>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</si>
  <si>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</si>
  <si>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</si>
  <si>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</si>
  <si>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</si>
  <si>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</si>
  <si>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</si>
  <si>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</si>
  <si>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</si>
  <si>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</si>
  <si>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</si>
  <si>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</si>
  <si>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</si>
  <si>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</si>
  <si>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</si>
  <si>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</si>
  <si>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</si>
  <si>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</si>
  <si>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</si>
  <si>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</si>
  <si>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</si>
  <si>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</si>
  <si>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</si>
  <si>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</si>
  <si>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</si>
  <si>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</si>
  <si>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</si>
  <si>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</si>
  <si>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</si>
  <si>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</si>
  <si>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</si>
  <si>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</si>
  <si>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</si>
  <si>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</si>
  <si>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</si>
  <si>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</si>
  <si>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</si>
  <si>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</si>
  <si>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</si>
  <si>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</si>
  <si>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</si>
  <si>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</si>
  <si>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</si>
  <si>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</si>
  <si>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</si>
  <si>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</si>
  <si>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</si>
  <si>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</si>
  <si>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</si>
  <si>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</si>
  <si>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</si>
  <si>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</si>
  <si>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</si>
  <si>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</si>
  <si>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</si>
  <si>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</si>
  <si>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</si>
  <si>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</si>
  <si>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</si>
  <si>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</si>
  <si>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</si>
  <si>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</si>
  <si>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</si>
  <si>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</si>
  <si>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</si>
  <si>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</si>
  <si>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</si>
  <si>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</si>
  <si>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</si>
  <si>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</si>
  <si>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</si>
  <si>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</si>
  <si>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</si>
  <si>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</si>
  <si>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</si>
  <si>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</si>
  <si>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</si>
  <si>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</si>
  <si>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</si>
  <si>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</si>
  <si>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</si>
  <si>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</si>
  <si>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</si>
  <si>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</si>
  <si>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</si>
  <si>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</si>
  <si>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</si>
  <si>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</si>
  <si>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</si>
  <si>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</si>
  <si>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</si>
  <si>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</si>
  <si>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</si>
  <si>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</si>
  <si>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</si>
  <si>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</si>
  <si>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</si>
  <si>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</si>
  <si>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</si>
  <si>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</si>
  <si>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</si>
  <si>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</si>
  <si>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</si>
  <si>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</si>
  <si>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</si>
  <si>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</si>
  <si>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</si>
  <si>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</si>
  <si>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</si>
  <si>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</si>
  <si>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</si>
  <si>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</si>
  <si>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</si>
  <si>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</si>
  <si>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</si>
  <si>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</si>
  <si>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</si>
  <si>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</si>
  <si>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</si>
  <si>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</si>
  <si>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</si>
  <si>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</si>
  <si>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</si>
  <si>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</si>
  <si>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</si>
  <si>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</si>
  <si>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</si>
  <si>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</si>
  <si>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</si>
  <si>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</si>
  <si>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</si>
  <si>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</si>
  <si>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</si>
  <si>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</si>
  <si>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</si>
  <si>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</si>
  <si>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</si>
  <si>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</si>
  <si>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</si>
  <si>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</si>
  <si>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</si>
  <si>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</si>
  <si>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</si>
  <si>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</si>
  <si>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</si>
  <si>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</si>
  <si>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</si>
  <si>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</si>
  <si>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</si>
  <si>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</si>
  <si>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</si>
  <si>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</si>
  <si>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</si>
  <si>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</si>
  <si>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</si>
  <si>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</si>
  <si>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</si>
  <si>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</si>
  <si>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</si>
  <si>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</si>
  <si>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</si>
  <si>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</si>
  <si>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</si>
  <si>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</si>
  <si>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</si>
  <si>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</si>
  <si>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</si>
  <si>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</si>
  <si>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</si>
  <si>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</si>
  <si>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</si>
  <si>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</si>
  <si>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</si>
  <si>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</si>
  <si>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</si>
  <si>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</si>
  <si>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</si>
  <si>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</si>
  <si>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</si>
  <si>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</si>
  <si>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</si>
  <si>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</si>
  <si>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</si>
  <si>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</si>
  <si>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</si>
  <si>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</si>
  <si>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</si>
  <si>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</si>
  <si>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</si>
  <si>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</si>
  <si>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</si>
  <si>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</si>
  <si>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</si>
  <si>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</si>
  <si>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</si>
  <si>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</si>
  <si>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</si>
  <si>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</si>
  <si>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</si>
  <si>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</si>
  <si>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</si>
  <si>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</si>
  <si>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</si>
  <si>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</si>
  <si>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</si>
  <si>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</si>
  <si>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</si>
  <si>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</si>
  <si>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</si>
  <si>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</si>
  <si>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</si>
  <si>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</si>
  <si>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</si>
  <si>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</si>
  <si>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</si>
  <si>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</si>
  <si>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</si>
  <si>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</si>
  <si>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</si>
  <si>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</si>
  <si>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</si>
  <si>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</si>
  <si>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</si>
  <si>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</si>
  <si>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</si>
  <si>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</si>
  <si>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</si>
  <si>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</si>
  <si>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</si>
  <si>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</si>
  <si>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</si>
  <si>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</si>
  <si>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</si>
  <si>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</si>
  <si>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</si>
  <si>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</si>
  <si>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</si>
  <si>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</si>
  <si>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</si>
  <si>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</si>
  <si>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</si>
  <si>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</si>
  <si>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</si>
  <si>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</si>
  <si>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</si>
  <si>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</si>
  <si>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</si>
  <si>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</si>
  <si>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</si>
  <si>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</si>
  <si>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</si>
  <si>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</si>
  <si>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</si>
  <si>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</si>
  <si>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</si>
  <si>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</si>
  <si>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</si>
  <si>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</si>
  <si>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</si>
  <si>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</si>
  <si>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</si>
  <si>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</si>
  <si>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</si>
  <si>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</si>
  <si>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</si>
  <si>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</si>
  <si>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</si>
  <si>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</si>
  <si>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</si>
  <si>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</si>
  <si>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</si>
  <si>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</si>
  <si>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</si>
  <si>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</si>
  <si>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</si>
  <si>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</si>
  <si>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</si>
  <si>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</si>
  <si>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</si>
  <si>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</si>
  <si>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</si>
  <si>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</si>
  <si>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</si>
  <si>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</si>
  <si>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</si>
  <si>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</si>
  <si>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</si>
  <si>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</si>
  <si>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</si>
  <si>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</si>
  <si>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</si>
  <si>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</si>
  <si>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</si>
  <si>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</si>
  <si>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</si>
  <si>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</si>
  <si>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</si>
  <si>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</si>
  <si>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</si>
  <si>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</si>
  <si>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</si>
  <si>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</si>
  <si>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</si>
  <si>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</si>
  <si>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</si>
  <si>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</si>
  <si>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</si>
  <si>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</si>
  <si>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</si>
  <si>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</si>
  <si>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</si>
  <si>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</si>
  <si>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</si>
  <si>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</si>
  <si>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</si>
  <si>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</si>
  <si>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</si>
  <si>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</si>
  <si>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</si>
  <si>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</si>
  <si>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</si>
  <si>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</si>
  <si>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</si>
  <si>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</si>
  <si>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</si>
  <si>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</si>
  <si>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</si>
  <si>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</si>
  <si>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</si>
  <si>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</si>
  <si>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</si>
  <si>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</si>
  <si>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</si>
  <si>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</si>
  <si>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</si>
  <si>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</si>
  <si>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</si>
  <si>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</si>
  <si>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</si>
  <si>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</si>
  <si>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</si>
  <si>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</si>
  <si>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</si>
  <si>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</si>
  <si>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</si>
  <si>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</si>
  <si>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</si>
  <si>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</si>
  <si>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</si>
  <si>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</si>
  <si>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</si>
  <si>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</si>
  <si>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</si>
  <si>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</si>
  <si>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</si>
  <si>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</si>
  <si>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</si>
  <si>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</si>
  <si>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</si>
  <si>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</si>
  <si>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</si>
  <si>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</si>
  <si>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</si>
  <si>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</si>
  <si>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</si>
  <si>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</si>
  <si>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</si>
  <si>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</si>
  <si>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</si>
  <si>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</si>
  <si>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</si>
  <si>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</si>
  <si>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</si>
  <si>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</si>
  <si>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</si>
  <si>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</si>
  <si>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</si>
  <si>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</si>
  <si>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</si>
  <si>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</si>
  <si>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</si>
  <si>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</si>
  <si>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</si>
  <si>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</si>
  <si>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</si>
  <si>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</si>
  <si>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</si>
  <si>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</si>
  <si>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</si>
  <si>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</si>
  <si>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</si>
  <si>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</si>
  <si>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</si>
  <si>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</si>
  <si>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</si>
  <si>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</si>
  <si>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</si>
  <si>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</si>
  <si>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</si>
  <si>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</si>
  <si>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</si>
  <si>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</si>
  <si>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</si>
  <si>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</si>
  <si>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</si>
  <si>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</si>
  <si>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</si>
  <si>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</si>
  <si>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</si>
  <si>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</si>
  <si>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</si>
  <si>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</si>
  <si>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</si>
  <si>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</si>
  <si>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</si>
  <si>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</si>
  <si>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</si>
  <si>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</si>
  <si>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</si>
  <si>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</si>
  <si>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</si>
  <si>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</si>
  <si>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</si>
  <si>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</si>
  <si>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</si>
  <si>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</si>
  <si>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</si>
  <si>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</si>
  <si>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</si>
  <si>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</si>
  <si>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</si>
  <si>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</si>
  <si>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</si>
  <si>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</si>
  <si>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</si>
  <si>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</si>
  <si>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</si>
  <si>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</si>
  <si>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</si>
  <si>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</si>
  <si>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</si>
  <si>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</si>
  <si>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</si>
  <si>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</si>
  <si>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</si>
  <si>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</si>
  <si>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</si>
  <si>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</si>
  <si>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</si>
  <si>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</si>
  <si>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</si>
  <si>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</si>
  <si>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</si>
  <si>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</si>
  <si>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</si>
  <si>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</si>
  <si>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</si>
  <si>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</si>
  <si>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</si>
  <si>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</si>
  <si>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</si>
  <si>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</si>
  <si>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</si>
  <si>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</si>
  <si>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</si>
  <si>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</si>
  <si>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</si>
  <si>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</si>
  <si>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</si>
  <si>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</si>
  <si>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</si>
  <si>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</si>
  <si>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</si>
  <si>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</si>
  <si>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</si>
  <si>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</si>
  <si>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</si>
  <si>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</si>
  <si>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</si>
  <si>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</si>
  <si>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</si>
  <si>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</si>
  <si>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</si>
  <si>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</si>
  <si>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</si>
  <si>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</si>
  <si>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</si>
  <si>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</si>
  <si>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</si>
  <si>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</si>
  <si>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</si>
  <si>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</si>
  <si>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</si>
  <si>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</si>
  <si>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</si>
  <si>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</si>
  <si>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</si>
  <si>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</si>
  <si>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</si>
  <si>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</si>
  <si>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</si>
  <si>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</si>
  <si>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</si>
  <si>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</si>
  <si>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</si>
  <si>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</si>
  <si>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</si>
  <si>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</si>
  <si>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</si>
  <si>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</si>
  <si>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</si>
  <si>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</si>
  <si>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</si>
  <si>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</si>
  <si>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</si>
  <si>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</si>
  <si>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</si>
  <si>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</si>
  <si>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</si>
  <si>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</si>
  <si>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</si>
  <si>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</si>
  <si>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</si>
  <si>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</si>
  <si>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</si>
  <si>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</si>
  <si>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</si>
  <si>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</si>
  <si>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</si>
  <si>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</si>
  <si>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</si>
  <si>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</si>
  <si>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</si>
  <si>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</si>
  <si>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</si>
  <si>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</si>
  <si>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</si>
  <si>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</si>
  <si>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</si>
  <si>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</si>
  <si>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</si>
  <si>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</si>
  <si>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</si>
  <si>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</si>
  <si>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</si>
  <si>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</si>
  <si>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</si>
  <si>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</si>
  <si>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</si>
  <si>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</si>
  <si>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</si>
  <si>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</si>
  <si>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</si>
  <si>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</si>
  <si>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</si>
  <si>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</si>
  <si>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</si>
  <si>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</si>
  <si>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</si>
  <si>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</si>
  <si>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</si>
  <si>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</si>
  <si>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</si>
  <si>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</si>
  <si>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</si>
  <si>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</si>
  <si>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</si>
  <si>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</si>
  <si>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</si>
  <si>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</si>
  <si>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</si>
  <si>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</si>
  <si>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</si>
  <si>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</si>
  <si>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</si>
  <si>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</si>
  <si>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</si>
  <si>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</si>
  <si>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</si>
  <si>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</si>
  <si>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</si>
  <si>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</si>
  <si>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</si>
  <si>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</si>
  <si>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</si>
  <si>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</si>
  <si>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</si>
  <si>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</si>
  <si>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</si>
  <si>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</si>
  <si>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</si>
  <si>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</si>
  <si>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</si>
  <si>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</si>
  <si>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</si>
  <si>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</si>
  <si>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</si>
  <si>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</si>
  <si>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</si>
  <si>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</si>
  <si>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</si>
  <si>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</si>
  <si>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</si>
  <si>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</si>
  <si>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</si>
  <si>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</si>
  <si>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</si>
  <si>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</si>
  <si>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</si>
  <si>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</si>
  <si>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</si>
  <si>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</si>
  <si>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</si>
  <si>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</si>
  <si>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</si>
  <si>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</si>
  <si>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</si>
  <si>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</si>
  <si>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</si>
  <si>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</si>
  <si>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</si>
  <si>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</si>
  <si>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</si>
  <si>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</si>
  <si>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</si>
  <si>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</si>
  <si>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</si>
  <si>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</si>
  <si>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</si>
  <si>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</si>
  <si>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</si>
  <si>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</si>
  <si>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</si>
  <si>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</si>
  <si>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</si>
  <si>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</si>
  <si>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</si>
  <si>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</si>
  <si>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</si>
  <si>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</si>
  <si>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</si>
  <si>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</si>
  <si>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</si>
  <si>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</si>
  <si>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</si>
  <si>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</si>
  <si>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</si>
  <si>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</si>
  <si>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</si>
  <si>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</si>
  <si>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</si>
  <si>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</si>
  <si>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</si>
  <si>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</si>
  <si>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</si>
  <si>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</si>
  <si>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</si>
  <si>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</si>
  <si>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</si>
  <si>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</si>
  <si>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</si>
  <si>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</si>
  <si>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</si>
  <si>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</si>
  <si>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</si>
  <si>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</si>
  <si>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</si>
  <si>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</si>
  <si>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</si>
  <si>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</si>
  <si>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</si>
  <si>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</si>
  <si>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</si>
  <si>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</si>
  <si>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</si>
  <si>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</si>
  <si>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</si>
  <si>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</si>
  <si>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</si>
  <si>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</si>
  <si>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</si>
  <si>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</si>
  <si>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</si>
  <si>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</si>
  <si>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</si>
  <si>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</si>
  <si>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</si>
  <si>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</si>
  <si>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</si>
  <si>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</si>
  <si>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</si>
  <si>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</si>
  <si>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</si>
  <si>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</si>
  <si>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</si>
  <si>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</si>
  <si>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</si>
  <si>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</si>
  <si>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</si>
  <si>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</si>
  <si>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</si>
  <si>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</si>
  <si>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</si>
  <si>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</si>
  <si>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</si>
  <si>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</si>
  <si>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</si>
  <si>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</si>
  <si>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</si>
  <si>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</si>
  <si>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</si>
  <si>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</si>
  <si>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</si>
  <si>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</si>
  <si>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</si>
  <si>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</si>
  <si>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</si>
  <si>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</si>
  <si>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</si>
  <si>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</si>
  <si>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</si>
  <si>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</si>
  <si>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</si>
  <si>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</si>
  <si>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</si>
  <si>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</si>
  <si>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</si>
  <si>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</si>
  <si>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</si>
  <si>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</si>
  <si>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</si>
  <si>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</si>
  <si>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</si>
  <si>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</si>
  <si>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</si>
  <si>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</si>
  <si>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</si>
  <si>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</si>
  <si>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</si>
  <si>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</si>
  <si>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</si>
  <si>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</si>
  <si>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</si>
  <si>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</si>
  <si>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</si>
  <si>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</si>
  <si>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</si>
  <si>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</si>
  <si>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</si>
  <si>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</si>
  <si>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</si>
  <si>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</si>
  <si>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</si>
  <si>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</si>
  <si>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</si>
  <si>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</si>
  <si>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</si>
  <si>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</si>
  <si>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</si>
  <si>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</si>
  <si>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</si>
  <si>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</si>
  <si>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</si>
  <si>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</si>
  <si>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</si>
  <si>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</si>
  <si>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</si>
  <si>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</si>
  <si>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</si>
  <si>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</si>
  <si>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</si>
  <si>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</si>
  <si>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</si>
  <si>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</si>
  <si>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</si>
  <si>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</si>
  <si>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</si>
  <si>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</si>
  <si>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</si>
  <si>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</si>
  <si>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</si>
  <si>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</si>
  <si>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</si>
  <si>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</si>
  <si>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</si>
  <si>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</si>
  <si>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</si>
  <si>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</si>
  <si>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</si>
  <si>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</si>
  <si>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</si>
  <si>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</si>
  <si>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</si>
  <si>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</si>
  <si>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</si>
  <si>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</si>
  <si>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</si>
  <si>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</si>
  <si>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</si>
  <si>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</si>
  <si>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</si>
  <si>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</si>
  <si>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</si>
  <si>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</si>
  <si>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</si>
  <si>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</si>
  <si>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</si>
  <si>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</si>
  <si>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</si>
  <si>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</si>
  <si>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</si>
  <si>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</si>
  <si>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</si>
  <si>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</si>
  <si>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</si>
  <si>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</si>
  <si>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</si>
  <si>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</si>
  <si>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</si>
  <si>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</si>
  <si>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</si>
  <si>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</si>
  <si>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</si>
  <si>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</si>
  <si>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</si>
  <si>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</si>
  <si>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</si>
  <si>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</si>
  <si>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</si>
  <si>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</si>
  <si>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</si>
  <si>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</si>
  <si>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</si>
  <si>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</si>
  <si>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</si>
  <si>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</si>
  <si>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</si>
  <si>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</si>
  <si>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</si>
  <si>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</si>
  <si>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</si>
  <si>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</si>
  <si>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</si>
  <si>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</si>
  <si>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</si>
  <si>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</si>
  <si>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</si>
  <si>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</si>
  <si>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</si>
  <si>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</si>
  <si>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</si>
  <si>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</si>
  <si>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</si>
  <si>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</si>
  <si>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</si>
  <si>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</si>
  <si>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</si>
  <si>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</si>
  <si>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</si>
  <si>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</si>
  <si>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</si>
  <si>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</si>
  <si>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</si>
  <si>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</si>
  <si>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</si>
  <si>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</si>
  <si>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</si>
  <si>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</si>
  <si>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</si>
  <si>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</si>
  <si>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</si>
  <si>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</si>
  <si>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</si>
  <si>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</si>
  <si>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</si>
  <si>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</si>
  <si>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</si>
  <si>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</si>
  <si>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</si>
  <si>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</si>
  <si>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</si>
  <si>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</si>
  <si>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</si>
  <si>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</si>
  <si>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</si>
  <si>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</si>
  <si>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</si>
  <si>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</si>
  <si>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</si>
  <si>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</si>
  <si>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</si>
  <si>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</si>
  <si>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</si>
  <si>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</si>
  <si>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</si>
  <si>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</si>
  <si>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</si>
  <si>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</si>
  <si>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</si>
  <si>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</si>
  <si>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</si>
  <si>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</si>
  <si>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</si>
  <si>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</si>
  <si>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</si>
  <si>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</si>
  <si>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</si>
  <si>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</si>
  <si>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</si>
  <si>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</si>
  <si>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</si>
  <si>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</si>
  <si>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</si>
  <si>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</si>
  <si>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</si>
  <si>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</si>
  <si>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</si>
  <si>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</si>
  <si>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</si>
  <si>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</si>
  <si>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</si>
  <si>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</si>
  <si>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</si>
  <si>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</si>
  <si>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</si>
  <si>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</si>
  <si>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</si>
  <si>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</si>
  <si>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</si>
  <si>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</si>
  <si>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</si>
  <si>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</si>
  <si>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</si>
  <si>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</si>
  <si>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</si>
  <si>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</si>
  <si>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</si>
  <si>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</si>
  <si>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</si>
  <si>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</si>
  <si>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</si>
  <si>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</si>
  <si>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</si>
  <si>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</si>
  <si>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</si>
  <si>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</si>
  <si>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</si>
  <si>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</si>
  <si>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</si>
  <si>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</si>
  <si>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</si>
  <si>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</si>
  <si>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</si>
  <si>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</si>
  <si>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</si>
  <si>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</si>
  <si>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</si>
  <si>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</si>
  <si>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</si>
  <si>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</si>
  <si>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</si>
  <si>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</si>
  <si>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</si>
  <si>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</si>
  <si>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</si>
  <si>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</si>
  <si>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</si>
  <si>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</si>
  <si>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</si>
  <si>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</si>
  <si>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</si>
  <si>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</si>
  <si>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</si>
  <si>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</si>
  <si>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</si>
  <si>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</si>
  <si>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</si>
  <si>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</si>
  <si>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</si>
  <si>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</si>
  <si>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</si>
  <si>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</si>
  <si>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</si>
  <si>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</si>
  <si>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</si>
  <si>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</si>
  <si>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</si>
  <si>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</si>
  <si>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</si>
  <si>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</si>
  <si>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</si>
  <si>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</si>
  <si>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</si>
  <si>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</si>
  <si>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</si>
  <si>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</si>
  <si>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</si>
  <si>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</si>
  <si>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</si>
  <si>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</si>
  <si>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</si>
  <si>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</si>
  <si>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</si>
  <si>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</si>
  <si>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</si>
  <si>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</si>
  <si>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</si>
  <si>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</si>
  <si>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</si>
  <si>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</si>
  <si>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</si>
  <si>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</si>
  <si>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</si>
  <si>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</si>
  <si>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</si>
  <si>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</si>
  <si>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</si>
  <si>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</si>
  <si>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</si>
  <si>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</si>
  <si>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</si>
  <si>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</si>
  <si>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</si>
  <si>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</si>
  <si>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</si>
  <si>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</si>
  <si>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</si>
  <si>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</si>
  <si>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</si>
  <si>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</si>
  <si>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</si>
  <si>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</si>
  <si>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</si>
  <si>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</si>
  <si>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</si>
  <si>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</si>
  <si>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</si>
  <si>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</si>
  <si>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</si>
  <si>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</si>
  <si>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</si>
  <si>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</si>
  <si>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</si>
  <si>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</si>
  <si>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</si>
  <si>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</si>
  <si>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</si>
  <si>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</si>
  <si>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</si>
  <si>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</si>
  <si>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</si>
  <si>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</si>
  <si>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</si>
  <si>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</si>
  <si>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</si>
  <si>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</si>
  <si>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</si>
  <si>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</si>
  <si>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</si>
  <si>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</si>
  <si>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</si>
  <si>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</si>
  <si>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</si>
  <si>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</si>
  <si>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</si>
  <si>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</si>
  <si>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</si>
  <si>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</si>
  <si>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</si>
  <si>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</si>
  <si>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</si>
  <si>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</si>
  <si>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</si>
  <si>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</si>
  <si>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</si>
  <si>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</si>
  <si>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</si>
  <si>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</si>
  <si>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</si>
  <si>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</si>
  <si>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</si>
  <si>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</si>
  <si>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</si>
  <si>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</si>
  <si>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</si>
  <si>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</si>
  <si>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</si>
  <si>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</si>
  <si>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</si>
  <si>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</si>
  <si>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</si>
  <si>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</si>
  <si>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</si>
  <si>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</si>
  <si>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</si>
  <si>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</si>
  <si>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</si>
  <si>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</si>
  <si>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</si>
  <si>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</si>
  <si>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</si>
  <si>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</si>
  <si>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</si>
  <si>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</si>
  <si>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</si>
  <si>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</si>
  <si>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</si>
  <si>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</si>
  <si>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</si>
  <si>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</si>
  <si>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</si>
  <si>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</si>
  <si>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</si>
  <si>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</si>
  <si>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</si>
  <si>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</si>
  <si>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</si>
  <si>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</si>
  <si>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</si>
  <si>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</si>
  <si>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</si>
  <si>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</si>
  <si>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</si>
  <si>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</si>
  <si>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</si>
  <si>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</si>
  <si>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</si>
  <si>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</si>
  <si>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</si>
  <si>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</si>
  <si>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</si>
  <si>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</si>
  <si>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</si>
  <si>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</si>
  <si>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</si>
  <si>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</si>
  <si>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</si>
  <si>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</si>
  <si>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</si>
  <si>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</si>
  <si>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</si>
  <si>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</si>
  <si>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</si>
  <si>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</si>
  <si>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</si>
  <si>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</si>
  <si>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</si>
  <si>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</si>
  <si>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</si>
  <si>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</si>
  <si>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</si>
  <si>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</si>
  <si>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</si>
  <si>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</si>
  <si>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</si>
  <si>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</si>
  <si>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</si>
  <si>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</si>
  <si>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</si>
  <si>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</si>
  <si>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</si>
  <si>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</si>
  <si>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</si>
  <si>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</si>
  <si>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</si>
  <si>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</si>
  <si>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</si>
  <si>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</si>
  <si>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</si>
  <si>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</si>
  <si>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</si>
  <si>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</si>
  <si>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</si>
  <si>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</si>
  <si>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</si>
  <si>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</si>
  <si>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</si>
  <si>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</si>
  <si>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</si>
  <si>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</si>
  <si>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</si>
  <si>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</si>
  <si>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</si>
  <si>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</si>
  <si>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</si>
  <si>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</si>
  <si>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</si>
  <si>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</si>
  <si>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</si>
  <si>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</si>
  <si>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</si>
  <si>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</si>
  <si>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</si>
  <si>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</si>
  <si>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</si>
  <si>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</si>
  <si>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</si>
  <si>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</si>
  <si>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</si>
  <si>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</si>
  <si>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</si>
  <si>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</si>
  <si>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</si>
  <si>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</si>
  <si>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</si>
  <si>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</si>
  <si>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</si>
  <si>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</si>
  <si>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</si>
  <si>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</si>
  <si>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</si>
  <si>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</si>
  <si>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</si>
  <si>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</si>
  <si>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</si>
  <si>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</si>
  <si>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</si>
  <si>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</si>
  <si>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</si>
  <si>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</si>
  <si>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</si>
  <si>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</si>
  <si>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</si>
  <si>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</si>
  <si>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</si>
  <si>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</si>
  <si>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</si>
  <si>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</si>
  <si>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</si>
  <si>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</si>
  <si>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</si>
  <si>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</si>
  <si>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</si>
  <si>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</si>
  <si>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</si>
  <si>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</si>
  <si>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</si>
  <si>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</si>
  <si>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</si>
  <si>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</si>
  <si>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</si>
  <si>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</si>
  <si>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</si>
  <si>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</si>
  <si>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</si>
  <si>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</si>
  <si>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</si>
  <si>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</si>
  <si>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</si>
  <si>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</si>
  <si>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</si>
  <si>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</si>
  <si>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</si>
  <si>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</si>
  <si>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</si>
  <si>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</si>
  <si>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</si>
  <si>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</si>
  <si>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</si>
  <si>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</si>
  <si>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</si>
  <si>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</si>
  <si>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</si>
  <si>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</si>
  <si>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</si>
  <si>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</si>
  <si>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</si>
  <si>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</si>
  <si>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</si>
  <si>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</si>
  <si>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</si>
  <si>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</si>
  <si>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</si>
  <si>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</si>
  <si>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</si>
  <si>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</si>
  <si>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</si>
  <si>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</si>
  <si>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</si>
  <si>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</si>
  <si>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</si>
  <si>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</si>
  <si>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</si>
  <si>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</si>
  <si>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</si>
  <si>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</si>
  <si>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</si>
  <si>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</si>
  <si>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</si>
  <si>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</si>
  <si>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</si>
  <si>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</si>
  <si>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</si>
  <si>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</si>
  <si>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</si>
  <si>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</si>
  <si>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</si>
  <si>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</si>
  <si>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</si>
  <si>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</si>
  <si>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</si>
  <si>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</si>
  <si>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</si>
  <si>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</si>
  <si>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</si>
  <si>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</si>
  <si>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</si>
  <si>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</si>
  <si>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</si>
  <si>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</si>
  <si>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</si>
  <si>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</si>
  <si>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</si>
  <si>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</si>
  <si>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</si>
  <si>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</si>
  <si>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</si>
  <si>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</si>
  <si>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</si>
  <si>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</si>
  <si>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</si>
  <si>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</si>
  <si>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</si>
  <si>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</si>
  <si>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</si>
  <si>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</si>
  <si>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</si>
  <si>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</si>
  <si>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</si>
  <si>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</si>
  <si>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</si>
  <si>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</si>
  <si>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</si>
  <si>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</si>
  <si>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</si>
  <si>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</si>
  <si>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</si>
  <si>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</si>
  <si>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</si>
  <si>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</si>
  <si>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</si>
  <si>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</si>
  <si>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</si>
  <si>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</si>
  <si>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</si>
  <si>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</si>
  <si>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</si>
  <si>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</si>
  <si>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</si>
  <si>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</si>
  <si>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</si>
  <si>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</si>
  <si>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</si>
  <si>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</si>
  <si>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</si>
  <si>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</si>
  <si>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</si>
  <si>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</si>
  <si>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</si>
  <si>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</si>
  <si>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</si>
  <si>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</si>
  <si>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</si>
  <si>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</si>
  <si>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</si>
  <si>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</si>
  <si>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</si>
  <si>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</si>
  <si>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</si>
  <si>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</si>
  <si>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</si>
  <si>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</si>
  <si>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</si>
  <si>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</si>
  <si>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</si>
  <si>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</si>
  <si>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</si>
  <si>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</si>
  <si>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</si>
  <si>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</si>
  <si>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</si>
  <si>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</si>
  <si>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</si>
  <si>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</si>
  <si>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</si>
  <si>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</si>
  <si>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</si>
  <si>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</si>
  <si>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</si>
  <si>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</si>
  <si>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</si>
  <si>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</si>
  <si>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</si>
  <si>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</si>
  <si>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</si>
  <si>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</si>
  <si>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</si>
  <si>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</si>
  <si>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</si>
  <si>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</si>
  <si>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</si>
  <si>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</si>
  <si>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</si>
  <si>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</si>
  <si>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</si>
  <si>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</si>
  <si>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</si>
  <si>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</si>
  <si>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</si>
  <si>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</si>
  <si>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</si>
  <si>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</si>
  <si>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</si>
  <si>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</si>
  <si>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</si>
  <si>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</si>
  <si>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</si>
  <si>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</si>
  <si>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</si>
  <si>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</si>
  <si>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</si>
  <si>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</si>
  <si>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</si>
  <si>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</si>
  <si>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</si>
  <si>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</si>
  <si>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</si>
  <si>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</si>
  <si>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</si>
  <si>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</si>
  <si>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</si>
  <si>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</si>
  <si>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</si>
  <si>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</si>
  <si>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</si>
  <si>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</si>
  <si>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</si>
  <si>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</si>
  <si>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</si>
  <si>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</si>
  <si>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</si>
  <si>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</si>
  <si>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</si>
  <si>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</si>
  <si>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</si>
  <si>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</si>
  <si>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</si>
  <si>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</si>
  <si>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</si>
  <si>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</si>
  <si>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</si>
  <si>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</si>
  <si>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</si>
  <si>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</si>
  <si>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</si>
  <si>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</si>
  <si>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</si>
  <si>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</si>
  <si>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</si>
  <si>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</si>
  <si>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</si>
  <si>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</si>
  <si>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</si>
  <si>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</si>
  <si>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</si>
  <si>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</si>
  <si>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</si>
  <si>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</si>
  <si>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</si>
  <si>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</si>
  <si>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</si>
  <si>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</si>
  <si>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</si>
  <si>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</si>
  <si>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</si>
  <si>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</si>
  <si>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</si>
  <si>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</si>
  <si>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</si>
  <si>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</si>
  <si>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</si>
  <si>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</si>
  <si>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</si>
  <si>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</si>
  <si>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</si>
  <si>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</si>
  <si>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</si>
  <si>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</si>
  <si>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</si>
  <si>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</si>
  <si>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</si>
  <si>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</si>
  <si>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</si>
  <si>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</si>
  <si>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</si>
  <si>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</si>
  <si>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</si>
  <si>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</si>
  <si>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</si>
  <si>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</si>
  <si>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</si>
  <si>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</si>
  <si>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</si>
  <si>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</si>
  <si>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</si>
  <si>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</si>
  <si>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</si>
  <si>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</si>
  <si>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</si>
  <si>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</si>
  <si>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</si>
  <si>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</si>
  <si>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</si>
  <si>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</si>
  <si>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</si>
  <si>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</si>
  <si>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</si>
  <si>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</si>
  <si>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</si>
  <si>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</si>
  <si>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</si>
  <si>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</si>
  <si>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</si>
  <si>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</si>
  <si>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</si>
  <si>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</si>
  <si>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</si>
  <si>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</si>
  <si>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</si>
  <si>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</si>
  <si>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</si>
  <si>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</si>
  <si>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</si>
  <si>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</si>
  <si>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</si>
  <si>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</si>
  <si>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</si>
  <si>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</si>
  <si>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</si>
  <si>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</si>
  <si>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</si>
  <si>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</si>
  <si>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</si>
  <si>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</si>
  <si>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</si>
  <si>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</si>
  <si>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</si>
  <si>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</si>
  <si>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</si>
  <si>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</si>
  <si>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</si>
  <si>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</si>
  <si>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</si>
  <si>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</si>
  <si>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</si>
  <si>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</si>
  <si>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</si>
  <si>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</si>
  <si>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</si>
  <si>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</si>
  <si>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</si>
  <si>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</si>
  <si>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</si>
  <si>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</si>
  <si>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</si>
  <si>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</si>
  <si>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</si>
  <si>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</si>
  <si>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</si>
  <si>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</si>
  <si>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</si>
  <si>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</si>
  <si>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</si>
  <si>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</si>
  <si>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</si>
  <si>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</si>
  <si>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</si>
  <si>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</si>
  <si>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</si>
  <si>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</si>
  <si>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</si>
  <si>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</si>
  <si>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</si>
  <si>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</si>
  <si>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</si>
  <si>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</si>
  <si>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</si>
  <si>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</si>
  <si>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</si>
  <si>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</si>
  <si>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</si>
  <si>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</si>
  <si>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</si>
  <si>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</si>
  <si>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</si>
  <si>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</si>
  <si>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</si>
  <si>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</si>
  <si>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</si>
  <si>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</si>
  <si>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</si>
  <si>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</si>
  <si>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</si>
  <si>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</si>
  <si>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</si>
  <si>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</si>
  <si>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</si>
  <si>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</si>
  <si>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</si>
  <si>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</si>
  <si>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</si>
  <si>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</si>
  <si>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</si>
  <si>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</si>
  <si>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</si>
  <si>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</si>
  <si>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</si>
  <si>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</si>
  <si>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</si>
  <si>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</si>
  <si>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</si>
  <si>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</si>
  <si>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</si>
  <si>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</si>
  <si>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</si>
  <si>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</si>
  <si>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</si>
  <si>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</si>
  <si>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</si>
  <si>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</si>
  <si>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</si>
  <si>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</si>
  <si>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</si>
  <si>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</si>
  <si>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</si>
  <si>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</si>
  <si>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</si>
  <si>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</si>
  <si>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</si>
  <si>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</si>
  <si>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</si>
  <si>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</si>
  <si>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</si>
  <si>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</si>
  <si>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</si>
  <si>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</si>
  <si>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</si>
  <si>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</si>
  <si>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</si>
  <si>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</si>
  <si>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</si>
  <si>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</si>
  <si>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</si>
  <si>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</si>
  <si>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</si>
  <si>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</si>
  <si>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</si>
  <si>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</si>
  <si>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</si>
  <si>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</si>
  <si>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</si>
  <si>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</si>
  <si>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</si>
  <si>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</si>
  <si>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</si>
  <si>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</si>
  <si>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</si>
  <si>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</si>
  <si>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</si>
  <si>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</si>
  <si>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</si>
  <si>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</si>
  <si>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</si>
  <si>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</si>
  <si>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</si>
  <si>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</si>
  <si>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</si>
  <si>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</si>
  <si>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</si>
  <si>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</si>
  <si>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</si>
  <si>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</si>
  <si>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</si>
  <si>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</si>
  <si>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</si>
  <si>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</si>
  <si>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</si>
  <si>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</si>
  <si>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</si>
  <si>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</si>
  <si>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</si>
  <si>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</si>
  <si>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</si>
  <si>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</si>
  <si>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</si>
  <si>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</si>
  <si>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</si>
  <si>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</si>
  <si>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</si>
  <si>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</si>
  <si>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</si>
  <si>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</si>
  <si>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</si>
  <si>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</si>
  <si>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</si>
  <si>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</si>
  <si>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</si>
  <si>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</si>
  <si>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</si>
  <si>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</si>
  <si>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</si>
  <si>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</si>
  <si>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</si>
  <si>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</si>
  <si>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</si>
  <si>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</si>
  <si>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</si>
  <si>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</si>
  <si>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</si>
  <si>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</si>
  <si>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</si>
  <si>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</si>
  <si>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</si>
  <si>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</si>
  <si>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</si>
  <si>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</si>
  <si>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</si>
  <si>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</si>
  <si>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</si>
  <si>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</si>
  <si>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</si>
  <si>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</si>
  <si>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</si>
  <si>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</si>
  <si>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</si>
  <si>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</si>
  <si>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</si>
  <si>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</si>
  <si>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</si>
  <si>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</si>
  <si>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</si>
  <si>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</si>
  <si>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</si>
  <si>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</si>
  <si>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</si>
  <si>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</si>
  <si>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</si>
  <si>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</si>
  <si>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</si>
  <si>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</si>
  <si>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</si>
  <si>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</si>
  <si>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</si>
  <si>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</si>
  <si>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</si>
  <si>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</si>
  <si>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</si>
  <si>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</si>
  <si>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</si>
  <si>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</si>
  <si>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</si>
  <si>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</si>
  <si>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</si>
  <si>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</si>
  <si>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</si>
  <si>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</si>
  <si>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</si>
  <si>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</si>
  <si>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</si>
  <si>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</si>
  <si>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</si>
  <si>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</si>
  <si>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</si>
  <si>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</si>
  <si>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</si>
  <si>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</si>
  <si>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</si>
  <si>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</si>
  <si>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</si>
  <si>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</si>
  <si>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</si>
  <si>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</si>
  <si>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</si>
  <si>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</si>
  <si>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</si>
  <si>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</si>
  <si>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</si>
  <si>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</si>
  <si>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</si>
  <si>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</si>
  <si>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</si>
  <si>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</si>
  <si>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</si>
  <si>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</si>
  <si>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</si>
  <si>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</si>
  <si>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</si>
  <si>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</si>
  <si>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</si>
  <si>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</si>
  <si>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</si>
  <si>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</si>
  <si>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</si>
  <si>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</si>
  <si>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</si>
  <si>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</si>
  <si>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</si>
  <si>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</si>
  <si>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</si>
  <si>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</si>
  <si>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</si>
  <si>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</si>
  <si>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</si>
  <si>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</si>
  <si>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</si>
  <si>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</si>
  <si>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</si>
  <si>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</si>
  <si>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</si>
  <si>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</si>
  <si>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</si>
  <si>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</si>
  <si>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</si>
  <si>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</si>
  <si>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</si>
  <si>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</si>
  <si>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</si>
  <si>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</si>
  <si>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</si>
  <si>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</si>
  <si>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</si>
  <si>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</si>
  <si>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</si>
  <si>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</si>
  <si>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</si>
  <si>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</si>
  <si>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</si>
  <si>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</si>
  <si>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</si>
  <si>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</si>
  <si>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</si>
  <si>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</si>
  <si>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</si>
  <si>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</si>
  <si>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</si>
  <si>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</si>
  <si>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</si>
  <si>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</si>
  <si>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</si>
  <si>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</si>
  <si>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</si>
  <si>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</si>
  <si>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</si>
  <si>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</si>
  <si>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</si>
  <si>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</si>
  <si>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</si>
  <si>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</si>
  <si>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</si>
  <si>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</si>
  <si>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</si>
  <si>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</si>
  <si>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</si>
  <si>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</si>
  <si>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</si>
  <si>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</si>
  <si>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</si>
  <si>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</si>
  <si>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</si>
  <si>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</si>
  <si>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</si>
  <si>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</si>
  <si>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</si>
  <si>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</si>
  <si>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</si>
  <si>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</si>
  <si>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</si>
  <si>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</si>
  <si>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</si>
  <si>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</si>
  <si>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</si>
  <si>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</si>
  <si>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</si>
  <si>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</si>
  <si>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</si>
  <si>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</si>
  <si>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</si>
  <si>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</si>
  <si>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</si>
  <si>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</si>
  <si>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</si>
  <si>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</si>
  <si>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</si>
  <si>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</si>
  <si>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</si>
  <si>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</si>
  <si>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</si>
  <si>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</si>
  <si>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</si>
  <si>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</si>
  <si>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</si>
  <si>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</si>
  <si>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</si>
  <si>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</si>
  <si>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</si>
  <si>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</si>
  <si>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</si>
  <si>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</si>
  <si>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</si>
  <si>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</si>
  <si>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</si>
  <si>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</si>
  <si>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</si>
  <si>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</si>
  <si>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</si>
  <si>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</si>
  <si>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</si>
  <si>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</si>
  <si>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</si>
  <si>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</si>
  <si>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</si>
  <si>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</si>
  <si>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</si>
  <si>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</si>
  <si>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</si>
  <si>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</si>
  <si>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</si>
  <si>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</si>
  <si>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</si>
  <si>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</si>
  <si>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</si>
  <si>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</si>
  <si>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</si>
  <si>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</si>
  <si>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</si>
  <si>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</si>
  <si>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</si>
  <si>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</si>
  <si>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</si>
  <si>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</si>
  <si>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</si>
  <si>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</si>
  <si>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</si>
  <si>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</si>
  <si>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</si>
  <si>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</si>
  <si>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</si>
  <si>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</si>
  <si>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</si>
  <si>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</si>
  <si>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</si>
  <si>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</si>
  <si>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</si>
  <si>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</si>
  <si>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</si>
  <si>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</si>
  <si>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</si>
  <si>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</si>
  <si>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</si>
  <si>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</si>
  <si>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</si>
  <si>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</si>
  <si>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</si>
  <si>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</si>
  <si>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</si>
  <si>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</si>
  <si>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</si>
  <si>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</si>
  <si>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</si>
  <si>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</si>
  <si>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</si>
  <si>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</si>
  <si>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</si>
  <si>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</si>
  <si>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</si>
  <si>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</si>
  <si>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</si>
  <si>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</si>
  <si>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</si>
  <si>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</si>
  <si>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</si>
  <si>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</si>
  <si>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</si>
  <si>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</si>
  <si>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</si>
  <si>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</si>
  <si>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</si>
  <si>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</si>
  <si>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</si>
  <si>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</si>
  <si>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</si>
  <si>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</si>
  <si>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</si>
  <si>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</si>
  <si>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</si>
  <si>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</si>
  <si>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</si>
  <si>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</si>
  <si>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</si>
  <si>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</si>
  <si>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</si>
  <si>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</si>
  <si>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</si>
  <si>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</si>
  <si>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</si>
  <si>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</si>
  <si>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</si>
  <si>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</si>
  <si>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</si>
  <si>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</si>
  <si>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</si>
  <si>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</si>
  <si>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</si>
  <si>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</si>
  <si>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</si>
  <si>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</si>
  <si>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</si>
  <si>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</si>
  <si>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</si>
  <si>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</si>
  <si>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</si>
  <si>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</si>
  <si>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</si>
  <si>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</si>
  <si>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</si>
  <si>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</si>
  <si>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</si>
  <si>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</si>
  <si>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</si>
  <si>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</si>
  <si>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</si>
  <si>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</si>
  <si>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</si>
  <si>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</si>
  <si>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</si>
  <si>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</si>
  <si>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</si>
  <si>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</si>
  <si>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</si>
  <si>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</si>
  <si>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</si>
  <si>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</si>
  <si>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</si>
  <si>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</si>
  <si>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</si>
  <si>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</si>
  <si>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</si>
  <si>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</si>
  <si>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</si>
  <si>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</si>
  <si>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</si>
  <si>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</si>
  <si>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</si>
  <si>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</si>
  <si>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</si>
  <si>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</si>
  <si>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</si>
  <si>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</si>
  <si>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</si>
  <si>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</si>
  <si>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</si>
  <si>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</si>
  <si>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</si>
  <si>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</si>
  <si>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</si>
  <si>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</si>
  <si>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</si>
  <si>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</si>
  <si>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</si>
  <si>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</si>
  <si>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</si>
  <si>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</si>
  <si>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</si>
  <si>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</si>
  <si>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</si>
  <si>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</si>
  <si>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</si>
  <si>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</si>
  <si>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</si>
  <si>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</si>
  <si>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</si>
  <si>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</si>
  <si>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</si>
  <si>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</si>
  <si>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</si>
  <si>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</si>
  <si>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</si>
  <si>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</si>
  <si>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</si>
  <si>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</si>
  <si>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</si>
  <si>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</si>
  <si>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</si>
  <si>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</si>
  <si>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</si>
  <si>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</si>
  <si>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</si>
  <si>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</si>
  <si>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</si>
  <si>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</si>
  <si>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</si>
  <si>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</si>
  <si>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</si>
  <si>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</si>
  <si>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</si>
  <si>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</si>
  <si>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</si>
  <si>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</si>
  <si>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</si>
  <si>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</si>
  <si>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</si>
  <si>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</si>
  <si>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</si>
  <si>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</si>
  <si>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</si>
  <si>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</si>
  <si>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</si>
  <si>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</si>
  <si>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</si>
  <si>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</si>
  <si>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</si>
  <si>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</si>
  <si>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</si>
  <si>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</si>
  <si>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</si>
  <si>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</si>
  <si>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</si>
  <si>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</si>
  <si>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</si>
  <si>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</si>
  <si>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</si>
  <si>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</si>
  <si>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</si>
  <si>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</si>
  <si>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</si>
  <si>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</si>
  <si>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</si>
  <si>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</si>
  <si>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</si>
  <si>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</si>
  <si>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</si>
  <si>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</si>
  <si>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</si>
  <si>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</si>
  <si>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</si>
  <si>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</si>
  <si>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</si>
  <si>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</si>
  <si>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</si>
  <si>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</si>
  <si>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</si>
  <si>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</si>
  <si>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</si>
  <si>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</si>
  <si>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</si>
  <si>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</si>
  <si>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</si>
  <si>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</si>
  <si>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</si>
  <si>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</si>
  <si>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</si>
  <si>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</si>
  <si>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</si>
  <si>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</si>
  <si>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</si>
  <si>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</si>
  <si>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</si>
  <si>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</si>
  <si>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</si>
  <si>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</si>
  <si>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</si>
  <si>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</si>
  <si>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</si>
  <si>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</si>
  <si>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</si>
  <si>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</si>
  <si>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</si>
  <si>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</si>
  <si>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</si>
  <si>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</si>
  <si>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</si>
  <si>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</si>
  <si>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</si>
  <si>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</si>
  <si>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</si>
  <si>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</si>
  <si>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</si>
  <si>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</si>
  <si>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</si>
  <si>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</si>
  <si>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</si>
  <si>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</si>
  <si>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</si>
  <si>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</si>
  <si>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</si>
  <si>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</si>
  <si>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</si>
  <si>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</si>
  <si>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</si>
  <si>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</si>
  <si>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</si>
  <si>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</si>
  <si>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</si>
  <si>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</si>
  <si>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</si>
  <si>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</si>
  <si>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</si>
  <si>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</si>
  <si>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</si>
  <si>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</si>
  <si>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</si>
  <si>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</si>
  <si>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</si>
  <si>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</si>
  <si>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</si>
  <si>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</si>
  <si>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</si>
  <si>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</si>
  <si>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</si>
  <si>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</si>
  <si>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</si>
  <si>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</si>
  <si>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</si>
  <si>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</si>
  <si>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</si>
  <si>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</si>
  <si>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</si>
  <si>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</si>
  <si>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</si>
  <si>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</si>
  <si>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</si>
  <si>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</si>
  <si>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</si>
  <si>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</si>
  <si>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</si>
  <si>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</si>
  <si>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</si>
  <si>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</si>
  <si>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</si>
  <si>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</si>
  <si>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</si>
  <si>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</si>
  <si>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</si>
  <si>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</si>
  <si>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</si>
  <si>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</si>
  <si>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</si>
  <si>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</si>
  <si>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</si>
  <si>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</si>
  <si>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</si>
  <si>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</si>
  <si>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</si>
  <si>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</si>
  <si>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</si>
  <si>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</si>
  <si>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</si>
  <si>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</si>
  <si>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</si>
  <si>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</si>
  <si>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</si>
  <si>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</si>
  <si>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</si>
  <si>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</si>
  <si>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</si>
  <si>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</si>
  <si>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</si>
  <si>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</si>
  <si>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</si>
  <si>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</si>
  <si>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</si>
  <si>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</si>
  <si>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</si>
  <si>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</si>
  <si>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</si>
  <si>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</si>
  <si>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</si>
  <si>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</si>
  <si>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</si>
  <si>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</si>
  <si>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</si>
  <si>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</si>
  <si>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</si>
  <si>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</si>
  <si>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</si>
  <si>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</si>
  <si>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</si>
  <si>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</si>
  <si>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</si>
  <si>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</si>
  <si>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</si>
  <si>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</si>
  <si>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</si>
  <si>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</si>
  <si>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</si>
  <si>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</si>
  <si>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</si>
  <si>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</si>
  <si>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</si>
  <si>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</si>
  <si>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</si>
  <si>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</si>
  <si>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</si>
  <si>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</si>
  <si>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</si>
  <si>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</si>
  <si>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</si>
  <si>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</si>
  <si>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</si>
  <si>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</si>
  <si>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</si>
  <si>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</si>
  <si>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</si>
  <si>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</si>
  <si>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</si>
  <si>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</si>
  <si>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</si>
  <si>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</si>
  <si>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</si>
  <si>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</si>
  <si>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</si>
  <si>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</si>
  <si>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</si>
  <si>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</si>
  <si>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</si>
  <si>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</si>
  <si>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</si>
  <si>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</si>
  <si>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</si>
  <si>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</si>
  <si>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</si>
  <si>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</si>
  <si>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</si>
  <si>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</si>
  <si>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</si>
  <si>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</si>
  <si>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</si>
  <si>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</si>
  <si>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</si>
  <si>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</si>
  <si>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</si>
  <si>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</si>
  <si>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</si>
  <si>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</si>
  <si>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</si>
  <si>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</si>
  <si>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</si>
  <si>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</si>
  <si>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</si>
  <si>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</si>
  <si>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</si>
  <si>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</si>
  <si>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</si>
  <si>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</si>
  <si>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</si>
  <si>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</si>
  <si>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</si>
  <si>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</si>
  <si>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</si>
  <si>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</si>
  <si>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</si>
  <si>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</si>
  <si>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</si>
  <si>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</si>
  <si>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</si>
  <si>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</si>
  <si>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</si>
  <si>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</si>
  <si>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</si>
  <si>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</si>
  <si>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</si>
  <si>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</si>
  <si>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</si>
  <si>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</si>
  <si>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</si>
  <si>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</si>
  <si>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</si>
  <si>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</si>
  <si>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</si>
  <si>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</si>
  <si>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</si>
  <si>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</si>
  <si>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</si>
  <si>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</si>
  <si>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</si>
  <si>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</si>
  <si>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</si>
  <si>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</si>
  <si>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</si>
  <si>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</si>
  <si>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</si>
  <si>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</si>
  <si>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</si>
  <si>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</si>
  <si>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</si>
  <si>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</si>
  <si>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</si>
  <si>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</si>
  <si>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</si>
  <si>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</si>
  <si>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</si>
  <si>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</si>
  <si>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</si>
  <si>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</si>
  <si>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</si>
  <si>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</si>
  <si>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</si>
  <si>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</si>
  <si>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</si>
  <si>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</si>
  <si>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</si>
  <si>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</si>
  <si>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</si>
  <si>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</si>
  <si>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</si>
  <si>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</si>
  <si>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</si>
  <si>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</si>
  <si>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</si>
  <si>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</si>
  <si>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</si>
  <si>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</si>
  <si>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</si>
  <si>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</si>
  <si>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</si>
  <si>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</si>
  <si>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</si>
  <si>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</si>
  <si>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</si>
  <si>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</si>
  <si>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</si>
  <si>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</si>
  <si>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</si>
  <si>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</si>
  <si>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</si>
  <si>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</si>
  <si>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</si>
  <si>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</si>
  <si>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</si>
  <si>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</si>
  <si>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</si>
  <si>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</si>
  <si>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</si>
  <si>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</si>
  <si>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</si>
  <si>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</si>
  <si>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</si>
  <si>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</si>
  <si>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</si>
  <si>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</si>
  <si>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</si>
  <si>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</si>
  <si>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</si>
  <si>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</si>
  <si>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</si>
  <si>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</si>
  <si>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</si>
  <si>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</si>
  <si>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</si>
  <si>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</si>
  <si>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</si>
  <si>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</si>
  <si>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</si>
  <si>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</si>
  <si>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</si>
  <si>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</si>
  <si>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</si>
  <si>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</si>
  <si>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</si>
  <si>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</si>
  <si>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</si>
  <si>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</si>
  <si>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</si>
  <si>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</si>
  <si>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</si>
  <si>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</si>
  <si>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</si>
  <si>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</si>
  <si>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</si>
  <si>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</si>
  <si>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</si>
  <si>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</si>
  <si>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</si>
  <si>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</si>
  <si>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</si>
  <si>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</si>
  <si>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</si>
  <si>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</si>
  <si>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</si>
  <si>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</si>
  <si>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</si>
  <si>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</si>
  <si>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</si>
  <si>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</si>
  <si>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</si>
  <si>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</si>
  <si>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</si>
  <si>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</si>
  <si>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</si>
  <si>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</si>
  <si>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</si>
  <si>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</si>
  <si>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</si>
  <si>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</si>
  <si>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</si>
  <si>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</si>
  <si>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</si>
  <si>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</si>
  <si>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</si>
  <si>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</si>
  <si>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</si>
  <si>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</si>
  <si>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</si>
  <si>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</si>
  <si>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</si>
  <si>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</si>
  <si>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</si>
  <si>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</si>
  <si>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</si>
  <si>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</si>
  <si>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</si>
  <si>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</si>
  <si>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</si>
  <si>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</si>
  <si>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</si>
  <si>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</si>
  <si>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</si>
  <si>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</si>
  <si>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</si>
  <si>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</si>
  <si>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</si>
  <si>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</si>
  <si>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</si>
  <si>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</si>
  <si>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</si>
  <si>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</si>
  <si>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</si>
  <si>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</si>
  <si>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</si>
  <si>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</si>
  <si>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</si>
  <si>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</si>
  <si>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</si>
  <si>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</si>
  <si>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</si>
  <si>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</si>
  <si>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</si>
  <si>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</si>
  <si>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</si>
  <si>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</si>
  <si>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</si>
  <si>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</si>
  <si>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</si>
  <si>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</si>
  <si>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</si>
  <si>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</si>
  <si>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</si>
  <si>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</si>
  <si>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</si>
  <si>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</si>
  <si>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</si>
  <si>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</si>
  <si>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</si>
  <si>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</si>
  <si>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</si>
  <si>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</si>
  <si>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</si>
  <si>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</si>
  <si>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</si>
  <si>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</si>
  <si>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</si>
  <si>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</si>
  <si>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</si>
  <si>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</si>
  <si>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</si>
  <si>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</si>
  <si>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</si>
  <si>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</si>
  <si>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</si>
  <si>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</si>
  <si>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</si>
  <si>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</si>
  <si>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</si>
  <si>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</si>
  <si>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</si>
  <si>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</si>
  <si>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</si>
  <si>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</si>
  <si>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</si>
  <si>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</si>
  <si>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</si>
  <si>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</si>
  <si>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</si>
  <si>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</si>
  <si>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</si>
  <si>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</si>
  <si>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</si>
  <si>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</si>
  <si>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</si>
  <si>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</si>
  <si>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</si>
  <si>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</si>
  <si>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</si>
  <si>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</si>
  <si>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</si>
  <si>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</si>
  <si>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</si>
  <si>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</si>
  <si>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</si>
  <si>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</si>
  <si>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</si>
  <si>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</si>
  <si>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</si>
  <si>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</si>
  <si>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</si>
  <si>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</si>
  <si>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</si>
  <si>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</si>
  <si>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</si>
  <si>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</si>
  <si>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</si>
  <si>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</si>
  <si>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</si>
  <si>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</si>
  <si>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</si>
  <si>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</si>
  <si>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</si>
  <si>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</si>
  <si>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</si>
  <si>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</si>
  <si>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</si>
  <si>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</si>
  <si>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</si>
  <si>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</si>
  <si>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</si>
  <si>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</si>
  <si>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</si>
  <si>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</si>
  <si>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</si>
  <si>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</si>
  <si>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</si>
  <si>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</si>
  <si>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</si>
  <si>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</si>
  <si>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</si>
  <si>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</si>
  <si>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</si>
  <si>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</si>
  <si>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</si>
  <si>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</si>
  <si>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</si>
  <si>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</si>
  <si>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</si>
  <si>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</si>
  <si>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</si>
  <si>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</si>
  <si>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</si>
  <si>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</si>
  <si>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</si>
  <si>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</si>
  <si>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</si>
  <si>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</si>
  <si>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</si>
  <si>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</si>
  <si>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</si>
  <si>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</si>
  <si>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</si>
  <si>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</si>
  <si>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</si>
  <si>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</si>
  <si>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</si>
  <si>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</si>
  <si>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</si>
  <si>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</si>
  <si>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</si>
  <si>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</si>
  <si>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</si>
  <si>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</si>
  <si>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</si>
  <si>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</si>
  <si>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</si>
  <si>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</si>
  <si>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</si>
  <si>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</si>
  <si>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</si>
  <si>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</si>
  <si>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</si>
  <si>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</si>
  <si>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</si>
  <si>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</si>
  <si>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</si>
  <si>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</si>
  <si>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</si>
  <si>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</si>
  <si>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</si>
  <si>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</si>
  <si>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</si>
  <si>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</si>
  <si>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</si>
  <si>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</si>
  <si>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</si>
  <si>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</si>
  <si>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</si>
  <si>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</si>
  <si>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</si>
  <si>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</si>
  <si>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</si>
  <si>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</si>
  <si>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</si>
  <si>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</si>
  <si>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</si>
  <si>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</si>
  <si>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</si>
  <si>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</si>
  <si>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</si>
  <si>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</si>
  <si>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</si>
  <si>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</si>
  <si>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</si>
  <si>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</si>
  <si>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</si>
  <si>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</si>
  <si>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</si>
  <si>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</si>
  <si>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</si>
  <si>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</si>
  <si>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</si>
  <si>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</si>
  <si>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</si>
  <si>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</si>
  <si>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</si>
  <si>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</si>
  <si>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</si>
  <si>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</si>
  <si>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</si>
  <si>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</si>
  <si>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</si>
  <si>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</si>
  <si>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</si>
  <si>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</si>
  <si>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</si>
  <si>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</si>
  <si>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</si>
  <si>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</si>
  <si>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</si>
  <si>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</si>
  <si>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</si>
  <si>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</si>
  <si>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</si>
  <si>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</si>
  <si>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</si>
  <si>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</si>
  <si>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</si>
  <si>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</si>
  <si>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</si>
  <si>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</si>
  <si>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</si>
  <si>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</si>
  <si>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</si>
  <si>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</si>
  <si>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</si>
  <si>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</si>
  <si>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</si>
  <si>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</si>
  <si>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</si>
  <si>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</si>
  <si>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</si>
  <si>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</si>
  <si>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</si>
  <si>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</si>
  <si>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</si>
  <si>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</si>
  <si>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</si>
  <si>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</si>
  <si>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</si>
  <si>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</si>
  <si>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</si>
  <si>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</si>
  <si>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</si>
  <si>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</si>
  <si>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</si>
  <si>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</si>
  <si>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</si>
  <si>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</si>
  <si>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</si>
  <si>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</si>
  <si>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</si>
  <si>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</si>
  <si>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</si>
  <si>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</si>
  <si>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</si>
  <si>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</si>
  <si>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</si>
  <si>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</si>
  <si>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</si>
  <si>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</si>
  <si>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</si>
  <si>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</si>
  <si>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</si>
  <si>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</si>
  <si>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</si>
  <si>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</si>
  <si>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</si>
  <si>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</si>
  <si>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</si>
  <si>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</si>
  <si>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</si>
  <si>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</si>
  <si>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</si>
  <si>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</si>
  <si>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</si>
  <si>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</si>
  <si>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</si>
  <si>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</si>
  <si>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</si>
  <si>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</si>
  <si>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</si>
  <si>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</si>
  <si>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</si>
  <si>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</si>
  <si>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</si>
  <si>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</si>
  <si>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</si>
  <si>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</si>
  <si>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</si>
  <si>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</si>
  <si>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</si>
  <si>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</si>
  <si>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</si>
  <si>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</si>
  <si>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</si>
  <si>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</si>
  <si>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</si>
  <si>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</si>
  <si>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</si>
  <si>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</si>
  <si>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</si>
  <si>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</si>
  <si>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</si>
  <si>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</si>
  <si>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</si>
  <si>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</si>
  <si>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</si>
  <si>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</si>
  <si>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</si>
  <si>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</si>
  <si>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</si>
  <si>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</si>
  <si>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</si>
  <si>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</si>
  <si>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</si>
  <si>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</si>
  <si>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</si>
  <si>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</si>
  <si>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</si>
  <si>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</si>
  <si>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</si>
  <si>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</si>
  <si>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</si>
  <si>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</si>
  <si>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</si>
  <si>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</si>
  <si>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</si>
  <si>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</si>
  <si>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</si>
  <si>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</si>
  <si>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</si>
  <si>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</si>
  <si>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</si>
  <si>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</si>
  <si>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</si>
  <si>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</si>
  <si>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</si>
  <si>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</si>
  <si>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</si>
  <si>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</si>
  <si>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</si>
  <si>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</si>
  <si>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</si>
  <si>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</si>
  <si>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</si>
  <si>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</si>
  <si>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</si>
  <si>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</si>
  <si>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</si>
  <si>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</si>
  <si>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</si>
  <si>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</si>
  <si>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</si>
  <si>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</si>
  <si>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</si>
  <si>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</si>
  <si>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</si>
  <si>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</si>
  <si>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</si>
  <si>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</si>
  <si>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</si>
  <si>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</si>
  <si>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</si>
  <si>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</si>
  <si>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</si>
  <si>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</si>
  <si>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</si>
  <si>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</si>
  <si>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</si>
  <si>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</si>
  <si>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</si>
  <si>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</si>
  <si>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</si>
  <si>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</si>
  <si>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</si>
  <si>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</si>
  <si>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</si>
  <si>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</si>
  <si>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</si>
  <si>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</si>
  <si>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</si>
  <si>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</si>
  <si>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</si>
  <si>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</si>
  <si>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</si>
  <si>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</si>
  <si>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</si>
  <si>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</si>
  <si>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</si>
  <si>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</si>
  <si>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</si>
  <si>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</si>
  <si>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</si>
  <si>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</si>
  <si>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</si>
  <si>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</si>
  <si>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</si>
  <si>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</si>
  <si>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</si>
  <si>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</si>
  <si>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</si>
  <si>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</si>
  <si>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</si>
  <si>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</si>
  <si>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</si>
  <si>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</si>
  <si>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</si>
  <si>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</si>
  <si>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</si>
  <si>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</si>
  <si>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</si>
  <si>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</si>
  <si>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</si>
  <si>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</si>
  <si>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</si>
  <si>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</si>
  <si>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</si>
  <si>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</si>
  <si>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</si>
  <si>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</si>
  <si>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</si>
  <si>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</si>
  <si>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</si>
  <si>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</si>
  <si>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</si>
  <si>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</si>
  <si>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</si>
  <si>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</si>
  <si>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</si>
  <si>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</si>
  <si>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</si>
  <si>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</si>
  <si>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</si>
  <si>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</si>
  <si>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</si>
  <si>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</si>
  <si>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</si>
  <si>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</si>
  <si>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</si>
  <si>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</si>
  <si>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</si>
  <si>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</si>
  <si>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</si>
  <si>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</si>
  <si>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</si>
  <si>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</si>
  <si>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</si>
  <si>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</si>
  <si>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</si>
  <si>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</si>
  <si>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</si>
  <si>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</si>
  <si>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</si>
  <si>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</si>
  <si>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</si>
  <si>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</si>
  <si>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</si>
  <si>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</si>
  <si>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</si>
  <si>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</si>
  <si>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</si>
  <si>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</si>
  <si>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</si>
  <si>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</si>
  <si>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</si>
  <si>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</si>
  <si>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</si>
  <si>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</si>
  <si>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</si>
  <si>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</si>
  <si>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</si>
  <si>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</si>
  <si>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</si>
  <si>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</si>
  <si>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</si>
  <si>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</si>
  <si>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</si>
  <si>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</si>
  <si>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</si>
  <si>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</si>
  <si>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</si>
  <si>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</si>
  <si>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</si>
  <si>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</si>
  <si>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</si>
  <si>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</si>
  <si>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</si>
  <si>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</si>
  <si>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</si>
  <si>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</si>
  <si>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</si>
  <si>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</si>
  <si>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</si>
  <si>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</si>
  <si>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</si>
  <si>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</si>
  <si>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</si>
  <si>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</si>
  <si>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</si>
  <si>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</si>
  <si>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</si>
  <si>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</si>
  <si>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</si>
  <si>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</si>
  <si>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</si>
  <si>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</si>
  <si>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</si>
  <si>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</si>
  <si>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</si>
  <si>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</si>
  <si>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</si>
  <si>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</si>
  <si>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</si>
  <si>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</si>
  <si>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</si>
  <si>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</si>
  <si>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</si>
  <si>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</si>
  <si>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</si>
  <si>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</si>
  <si>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</si>
  <si>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</si>
  <si>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</si>
  <si>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</si>
  <si>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</si>
  <si>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</si>
  <si>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</si>
  <si>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</si>
  <si>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</si>
  <si>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</si>
  <si>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</si>
  <si>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</si>
  <si>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</si>
  <si>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</si>
  <si>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</si>
  <si>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</si>
  <si>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</si>
  <si>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</si>
  <si>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</si>
  <si>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</si>
  <si>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</si>
  <si>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</si>
  <si>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</si>
  <si>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</si>
  <si>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</si>
  <si>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</si>
  <si>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</si>
  <si>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</si>
  <si>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</si>
  <si>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</si>
  <si>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</si>
  <si>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</si>
  <si>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</si>
  <si>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</si>
  <si>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</si>
  <si>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</si>
  <si>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</si>
  <si>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</si>
  <si>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</si>
  <si>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</si>
  <si>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</si>
  <si>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</si>
  <si>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</si>
  <si>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</si>
  <si>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</si>
  <si>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</si>
  <si>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</si>
  <si>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</si>
  <si>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</si>
  <si>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</si>
  <si>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</si>
  <si>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</si>
  <si>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</si>
  <si>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</si>
  <si>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</si>
  <si>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</si>
  <si>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</si>
  <si>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</si>
  <si>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</si>
  <si>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</si>
  <si>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</si>
  <si>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</si>
  <si>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</si>
  <si>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</si>
  <si>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</si>
  <si>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</si>
  <si>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</si>
  <si>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</si>
  <si>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</si>
  <si>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</si>
  <si>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</si>
  <si>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</si>
  <si>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</si>
  <si>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</si>
  <si>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</si>
  <si>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</si>
  <si>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</si>
  <si>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</si>
  <si>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</si>
  <si>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</si>
  <si>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</si>
  <si>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</si>
  <si>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</si>
  <si>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</si>
  <si>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</si>
  <si>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</si>
  <si>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</si>
  <si>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</si>
  <si>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</si>
  <si>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</si>
  <si>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</si>
  <si>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</si>
  <si>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</si>
  <si>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</si>
  <si>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</si>
  <si>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</si>
  <si>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</si>
  <si>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</si>
  <si>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</si>
  <si>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</si>
  <si>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</si>
  <si>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</si>
  <si>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</si>
  <si>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</si>
  <si>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</si>
  <si>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</si>
  <si>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</si>
  <si>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</si>
  <si>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</si>
  <si>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</si>
  <si>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</si>
  <si>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</si>
  <si>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</si>
  <si>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</si>
  <si>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</si>
  <si>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</si>
  <si>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</si>
  <si>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</si>
  <si>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</si>
  <si>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</si>
  <si>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</si>
  <si>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</si>
  <si>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</si>
  <si>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</si>
  <si>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</si>
  <si>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</si>
  <si>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</si>
  <si>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</si>
  <si>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</si>
  <si>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</si>
  <si>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</si>
  <si>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</si>
  <si>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</si>
  <si>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</si>
  <si>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</si>
  <si>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</si>
  <si>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</si>
  <si>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</si>
  <si>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</si>
  <si>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</si>
  <si>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</si>
  <si>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</si>
  <si>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</si>
  <si>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</si>
  <si>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</si>
  <si>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</si>
  <si>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</si>
  <si>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</si>
  <si>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</si>
  <si>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</si>
  <si>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</si>
  <si>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</si>
  <si>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</si>
  <si>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</si>
  <si>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</si>
  <si>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</si>
  <si>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</si>
  <si>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</si>
  <si>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</si>
  <si>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</si>
  <si>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</si>
  <si>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</si>
  <si>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</si>
  <si>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</si>
  <si>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</si>
  <si>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</si>
  <si>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</si>
  <si>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</si>
  <si>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</si>
  <si>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</si>
  <si>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</si>
  <si>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</si>
  <si>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</si>
  <si>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</si>
  <si>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</si>
  <si>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</si>
  <si>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</si>
  <si>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</si>
  <si>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</si>
  <si>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</si>
  <si>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</si>
  <si>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</si>
  <si>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</si>
  <si>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</si>
  <si>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</si>
  <si>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</si>
  <si>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</si>
  <si>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</si>
  <si>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</si>
  <si>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</si>
  <si>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</si>
  <si>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</si>
  <si>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</si>
  <si>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</si>
  <si>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</si>
  <si>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</si>
  <si>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</si>
  <si>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</si>
  <si>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</si>
  <si>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</si>
  <si>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</si>
  <si>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</si>
  <si>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</si>
  <si>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</si>
  <si>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</si>
  <si>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</si>
  <si>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</si>
  <si>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</si>
  <si>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</si>
  <si>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</si>
  <si>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</si>
  <si>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</si>
  <si>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</si>
  <si>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</si>
  <si>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</si>
  <si>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</si>
  <si>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</si>
  <si>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</si>
  <si>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</si>
  <si>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</si>
  <si>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</si>
  <si>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</si>
  <si>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</si>
  <si>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</si>
  <si>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</si>
  <si>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</si>
  <si>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</si>
  <si>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</si>
  <si>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</si>
  <si>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</si>
  <si>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</si>
  <si>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</si>
  <si>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</si>
  <si>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</si>
  <si>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</si>
  <si>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</si>
  <si>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</si>
  <si>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</si>
  <si>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</si>
  <si>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</si>
  <si>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</si>
  <si>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</si>
  <si>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</si>
  <si>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</si>
  <si>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</si>
  <si>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</si>
  <si>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</si>
  <si>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</si>
  <si>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</si>
  <si>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</si>
  <si>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</si>
  <si>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</si>
  <si>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</si>
  <si>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</si>
  <si>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</si>
  <si>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</si>
  <si>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</si>
  <si>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</si>
  <si>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</si>
  <si>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</si>
  <si>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</si>
  <si>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</si>
  <si>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</si>
  <si>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</si>
  <si>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</si>
  <si>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</si>
  <si>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</si>
  <si>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</si>
  <si>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</si>
  <si>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</si>
  <si>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</si>
  <si>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</si>
  <si>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</si>
  <si>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</si>
  <si>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</si>
  <si>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</si>
  <si>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</si>
  <si>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</si>
  <si>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</si>
  <si>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</si>
  <si>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</si>
  <si>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</si>
  <si>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</si>
  <si>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</si>
  <si>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</si>
  <si>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</si>
  <si>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</si>
  <si>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</si>
  <si>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</si>
  <si>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</si>
  <si>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</si>
  <si>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</si>
  <si>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</si>
  <si>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</si>
  <si>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</si>
  <si>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</si>
  <si>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</si>
  <si>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</si>
  <si>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</si>
  <si>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</si>
  <si>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</si>
  <si>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</si>
  <si>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</si>
  <si>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</si>
  <si>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</si>
  <si>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</si>
  <si>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</si>
  <si>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</si>
  <si>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</si>
  <si>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</si>
  <si>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</si>
  <si>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</si>
  <si>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</si>
  <si>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</si>
  <si>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</si>
  <si>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</si>
  <si>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</si>
  <si>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</si>
  <si>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</si>
  <si>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</si>
  <si>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</si>
  <si>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</si>
  <si>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</si>
  <si>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</si>
  <si>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</si>
  <si>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</si>
  <si>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</si>
  <si>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</si>
  <si>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</si>
  <si>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</si>
  <si>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</si>
  <si>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</si>
  <si>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</si>
  <si>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</si>
  <si>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</si>
  <si>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</si>
  <si>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</si>
  <si>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</si>
  <si>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</si>
  <si>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</si>
  <si>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</si>
  <si>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</si>
  <si>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</si>
  <si>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</si>
  <si>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</si>
  <si>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</si>
  <si>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</si>
  <si>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</si>
  <si>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</si>
  <si>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</si>
  <si>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</si>
  <si>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</si>
  <si>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</si>
  <si>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</si>
  <si>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</si>
  <si>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</si>
  <si>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</si>
  <si>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</si>
  <si>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</si>
  <si>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</si>
  <si>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</si>
  <si>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</si>
  <si>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</si>
  <si>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</si>
  <si>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</si>
  <si>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</si>
  <si>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</si>
  <si>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</si>
  <si>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</si>
  <si>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</si>
  <si>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</si>
  <si>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</si>
  <si>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</si>
  <si>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</si>
  <si>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</si>
  <si>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</si>
  <si>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</si>
  <si>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</si>
  <si>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</si>
  <si>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</si>
  <si>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</si>
  <si>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</si>
  <si>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</si>
  <si>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</si>
  <si>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</si>
  <si>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</si>
  <si>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</si>
  <si>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</si>
  <si>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</si>
  <si>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</si>
  <si>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</si>
  <si>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</si>
  <si>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</si>
  <si>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</si>
  <si>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</si>
  <si>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</si>
  <si>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</si>
  <si>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</si>
  <si>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</si>
  <si>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</si>
  <si>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</si>
  <si>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</si>
  <si>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</si>
  <si>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</si>
  <si>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</si>
  <si>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</si>
  <si>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</si>
  <si>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</si>
  <si>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</si>
  <si>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</si>
  <si>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</si>
  <si>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</si>
  <si>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</si>
  <si>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</si>
  <si>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</si>
  <si>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</si>
  <si>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</si>
  <si>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</si>
  <si>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</si>
  <si>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</si>
  <si>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</si>
  <si>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</si>
  <si>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</si>
  <si>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</si>
  <si>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</si>
  <si>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</si>
  <si>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</si>
  <si>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</si>
  <si>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</si>
  <si>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</si>
  <si>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</si>
  <si>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</si>
  <si>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</si>
  <si>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</si>
  <si>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</si>
  <si>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</si>
  <si>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</si>
  <si>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</si>
  <si>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</si>
  <si>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</si>
  <si>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</si>
  <si>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</si>
  <si>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</si>
  <si>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</si>
  <si>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</si>
  <si>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</si>
  <si>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</si>
  <si>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</si>
  <si>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</si>
  <si>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</si>
  <si>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</si>
  <si>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</si>
  <si>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</si>
  <si>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</si>
  <si>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</si>
  <si>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</si>
  <si>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</si>
  <si>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</si>
  <si>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</si>
  <si>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</si>
  <si>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</si>
  <si>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</si>
  <si>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</si>
  <si>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</si>
  <si>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</si>
  <si>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</si>
  <si>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</si>
  <si>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</si>
  <si>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</si>
  <si>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</si>
  <si>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</si>
  <si>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</si>
  <si>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</si>
  <si>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</si>
  <si>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</si>
  <si>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</si>
  <si>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</si>
  <si>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</si>
  <si>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</si>
  <si>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</si>
  <si>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</si>
  <si>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</si>
  <si>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</si>
  <si>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</si>
  <si>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</si>
  <si>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</si>
  <si>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</si>
  <si>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</si>
  <si>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</si>
  <si>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</si>
  <si>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</si>
  <si>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</si>
  <si>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</si>
  <si>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</si>
  <si>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</si>
  <si>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</si>
  <si>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</si>
  <si>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</si>
  <si>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</si>
  <si>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</si>
  <si>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</si>
  <si>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</si>
  <si>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</si>
  <si>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</si>
  <si>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</si>
  <si>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</si>
  <si>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</si>
  <si>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</si>
  <si>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</si>
  <si>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</si>
  <si>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</si>
  <si>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</si>
  <si>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</si>
  <si>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</si>
  <si>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</si>
  <si>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</si>
  <si>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</si>
  <si>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</si>
  <si>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</si>
  <si>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</si>
  <si>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</si>
  <si>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</si>
  <si>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</si>
  <si>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</si>
  <si>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</si>
  <si>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</si>
  <si>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</si>
  <si>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</si>
  <si>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</si>
  <si>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</si>
  <si>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</si>
  <si>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</si>
  <si>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</si>
  <si>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</si>
  <si>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</si>
  <si>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</si>
  <si>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</si>
  <si>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</si>
  <si>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</si>
  <si>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</si>
  <si>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</si>
  <si>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</si>
  <si>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</si>
  <si>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</si>
  <si>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</si>
  <si>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</si>
  <si>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</si>
  <si>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</si>
  <si>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</si>
  <si>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</si>
  <si>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</si>
  <si>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</si>
  <si>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</si>
  <si>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</si>
  <si>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</si>
  <si>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</si>
  <si>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</si>
  <si>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</si>
  <si>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</si>
  <si>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</si>
  <si>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</si>
  <si>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</si>
  <si>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</si>
  <si>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</si>
  <si>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</si>
  <si>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</si>
  <si>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</si>
  <si>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</si>
  <si>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</si>
  <si>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</si>
  <si>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</si>
  <si>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</si>
  <si>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</si>
  <si>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</si>
  <si>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</si>
  <si>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</si>
  <si>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</si>
  <si>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</si>
  <si>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</si>
  <si>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</si>
  <si>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</si>
  <si>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</si>
  <si>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</si>
  <si>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</si>
  <si>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</si>
  <si>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</si>
  <si>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</si>
  <si>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</si>
  <si>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</si>
  <si>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</si>
  <si>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</si>
  <si>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</si>
  <si>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</si>
  <si>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</si>
  <si>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</si>
  <si>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</si>
  <si>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</si>
  <si>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</si>
  <si>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</si>
  <si>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</si>
  <si>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</si>
  <si>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</si>
  <si>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</si>
  <si>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</si>
  <si>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</si>
  <si>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</si>
  <si>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</si>
  <si>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</si>
  <si>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</si>
  <si>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</si>
  <si>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</si>
  <si>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</si>
  <si>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</si>
  <si>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</si>
  <si>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</si>
  <si>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</si>
  <si>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</si>
  <si>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</si>
  <si>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</si>
  <si>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</si>
  <si>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</si>
  <si>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</si>
  <si>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</si>
  <si>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</si>
  <si>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</si>
  <si>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</si>
  <si>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</si>
  <si>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</si>
  <si>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</si>
  <si>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</si>
  <si>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</si>
  <si>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</si>
  <si>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</si>
  <si>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</si>
  <si>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</si>
  <si>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</si>
  <si>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</si>
  <si>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</si>
  <si>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</si>
  <si>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</si>
  <si>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</si>
  <si>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</si>
  <si>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</si>
  <si>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</si>
  <si>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</si>
  <si>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</si>
  <si>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</si>
  <si>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</si>
  <si>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</si>
  <si>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</si>
  <si>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</si>
  <si>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</si>
  <si>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</si>
  <si>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</si>
  <si>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</si>
  <si>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</si>
  <si>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</si>
  <si>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</si>
  <si>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</si>
  <si>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</si>
  <si>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</si>
  <si>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</si>
  <si>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</si>
  <si>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</si>
  <si>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</si>
  <si>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</si>
  <si>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</si>
  <si>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</si>
  <si>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</si>
  <si>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</si>
  <si>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</si>
  <si>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</si>
  <si>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</si>
  <si>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</si>
  <si>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</si>
  <si>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</si>
  <si>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</si>
  <si>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</si>
  <si>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</si>
  <si>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</si>
  <si>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</si>
  <si>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</si>
  <si>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</si>
  <si>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</si>
  <si>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</si>
  <si>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</si>
  <si>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</si>
  <si>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</si>
  <si>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</si>
  <si>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</si>
  <si>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</si>
  <si>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</si>
  <si>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</si>
  <si>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</si>
  <si>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</si>
  <si>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</si>
  <si>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</si>
  <si>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</si>
  <si>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</si>
  <si>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</si>
  <si>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</si>
  <si>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</si>
  <si>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</si>
  <si>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</si>
  <si>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</si>
  <si>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</si>
  <si>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</si>
  <si>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</si>
  <si>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</si>
  <si>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</si>
  <si>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</si>
  <si>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</si>
  <si>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</si>
  <si>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</si>
  <si>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</si>
  <si>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</si>
  <si>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</si>
  <si>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</si>
  <si>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</si>
  <si>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</si>
  <si>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</si>
  <si>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</si>
  <si>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</si>
  <si>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</si>
  <si>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</si>
  <si>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</si>
  <si>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</si>
  <si>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</si>
  <si>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</si>
  <si>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</si>
  <si>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</si>
  <si>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</si>
  <si>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</si>
  <si>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</si>
  <si>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</si>
  <si>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</si>
  <si>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</si>
  <si>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</si>
  <si>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</si>
  <si>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</si>
  <si>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</si>
  <si>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</si>
  <si>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</si>
  <si>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</si>
  <si>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</si>
  <si>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</si>
  <si>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</si>
  <si>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</si>
  <si>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</si>
  <si>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</si>
  <si>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</si>
  <si>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</si>
  <si>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</si>
  <si>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</si>
  <si>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</si>
  <si>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</si>
  <si>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</si>
  <si>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</si>
  <si>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</si>
  <si>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</si>
  <si>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</si>
  <si>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</si>
  <si>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</si>
  <si>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</si>
  <si>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</si>
  <si>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</si>
  <si>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</si>
  <si>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</si>
  <si>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</si>
  <si>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</si>
  <si>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</si>
  <si>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</si>
  <si>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</si>
  <si>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</si>
  <si>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</si>
  <si>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</si>
  <si>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</si>
  <si>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</si>
  <si>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</si>
  <si>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</si>
  <si>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</si>
  <si>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</si>
  <si>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</si>
  <si>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</si>
  <si>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</si>
  <si>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</si>
  <si>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</si>
  <si>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</si>
  <si>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</si>
  <si>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</si>
  <si>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</si>
  <si>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</si>
  <si>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</si>
  <si>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</si>
  <si>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</si>
  <si>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</si>
  <si>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</si>
  <si>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</si>
  <si>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</si>
  <si>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</si>
  <si>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</si>
  <si>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</si>
  <si>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</si>
  <si>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</si>
  <si>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</si>
  <si>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</si>
  <si>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</si>
  <si>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</si>
  <si>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</si>
  <si>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</si>
  <si>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</si>
  <si>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</si>
  <si>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</si>
  <si>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</si>
  <si>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</si>
  <si>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</si>
  <si>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</si>
  <si>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</si>
  <si>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</si>
  <si>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</si>
  <si>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</si>
  <si>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</si>
  <si>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</si>
  <si>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</si>
  <si>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</si>
  <si>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</si>
  <si>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</si>
  <si>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</si>
  <si>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</si>
  <si>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</si>
  <si>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</si>
  <si>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</si>
  <si>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</si>
  <si>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</si>
  <si>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</si>
  <si>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</si>
  <si>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</si>
  <si>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</si>
  <si>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</si>
  <si>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</si>
  <si>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</si>
  <si>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</si>
  <si>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</si>
  <si>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</si>
  <si>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</si>
  <si>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</si>
  <si>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</si>
  <si>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</si>
  <si>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</si>
  <si>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</si>
  <si>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</si>
  <si>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</si>
  <si>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</si>
  <si>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</si>
  <si>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</si>
  <si>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</si>
  <si>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</si>
  <si>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</si>
  <si>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</si>
  <si>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</si>
  <si>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</si>
  <si>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</si>
  <si>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</si>
  <si>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</si>
  <si>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</si>
  <si>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</si>
  <si>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</si>
  <si>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</si>
  <si>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</si>
  <si>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</si>
  <si>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</si>
  <si>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</si>
  <si>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</si>
  <si>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</si>
  <si>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</si>
  <si>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</si>
  <si>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</si>
  <si>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</si>
  <si>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</si>
  <si>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</si>
  <si>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</si>
  <si>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</si>
  <si>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</si>
  <si>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</si>
  <si>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</si>
  <si>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</si>
  <si>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</si>
  <si>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</si>
  <si>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</si>
  <si>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</si>
  <si>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</si>
  <si>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</si>
  <si>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</si>
  <si>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</si>
  <si>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</si>
  <si>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</si>
  <si>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</si>
  <si>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</si>
  <si>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</si>
  <si>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</si>
  <si>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</si>
  <si>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</si>
  <si>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</si>
  <si>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</si>
  <si>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</si>
  <si>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</si>
  <si>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</si>
  <si>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</si>
  <si>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</si>
  <si>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</si>
  <si>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</si>
  <si>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</si>
  <si>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</si>
  <si>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</si>
  <si>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</si>
  <si>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</si>
  <si>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</si>
  <si>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</si>
  <si>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</si>
  <si>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</si>
  <si>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</si>
  <si>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</si>
  <si>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</si>
  <si>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</si>
  <si>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</si>
  <si>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</si>
  <si>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</si>
  <si>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</si>
  <si>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</si>
  <si>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</si>
  <si>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</si>
  <si>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</si>
  <si>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</si>
  <si>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</si>
  <si>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</si>
  <si>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</si>
  <si>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</si>
  <si>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</si>
  <si>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</si>
  <si>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</si>
  <si>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</si>
  <si>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</si>
  <si>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</si>
  <si>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</si>
  <si>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</si>
  <si>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</si>
  <si>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</si>
  <si>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</si>
  <si>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</si>
  <si>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</si>
  <si>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</si>
  <si>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</si>
  <si>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</si>
  <si>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</si>
  <si>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</si>
  <si>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</si>
  <si>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</si>
  <si>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</si>
  <si>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</si>
  <si>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</si>
  <si>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</si>
  <si>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</si>
  <si>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</si>
  <si>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</si>
  <si>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</si>
  <si>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</si>
  <si>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</si>
  <si>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</si>
  <si>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</si>
  <si>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</si>
  <si>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</si>
  <si>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</si>
  <si>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</si>
  <si>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</si>
  <si>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</si>
  <si>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</si>
  <si>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</si>
  <si>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</si>
  <si>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</si>
  <si>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</si>
  <si>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</si>
  <si>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</si>
  <si>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</si>
  <si>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</si>
  <si>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</si>
  <si>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</si>
  <si>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</si>
  <si>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</si>
  <si>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</si>
  <si>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</si>
  <si>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</si>
  <si>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</si>
  <si>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</si>
  <si>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</si>
  <si>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</si>
  <si>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</si>
  <si>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</si>
  <si>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</si>
  <si>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</si>
  <si>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</si>
  <si>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</si>
  <si>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</si>
  <si>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</si>
  <si>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</si>
  <si>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</si>
  <si>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</si>
  <si>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</si>
  <si>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</si>
  <si>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</si>
  <si>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</si>
  <si>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</si>
  <si>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</si>
  <si>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</si>
  <si>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</si>
  <si>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</si>
  <si>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</si>
  <si>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</si>
  <si>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</si>
  <si>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</si>
  <si>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</si>
  <si>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</si>
  <si>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</si>
  <si>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</si>
  <si>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</si>
  <si>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</si>
  <si>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</si>
  <si>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</si>
  <si>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</si>
  <si>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</si>
  <si>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</si>
  <si>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</si>
  <si>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</si>
  <si>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</si>
  <si>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</si>
  <si>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</si>
  <si>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</si>
  <si>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</si>
  <si>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</si>
  <si>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</si>
  <si>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</si>
  <si>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</si>
  <si>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</si>
  <si>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</si>
  <si>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</si>
  <si>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</si>
  <si>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</si>
  <si>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</si>
  <si>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</si>
  <si>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</si>
  <si>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</si>
  <si>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</si>
  <si>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</si>
  <si>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</si>
  <si>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</si>
  <si>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</si>
  <si>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</si>
  <si>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</si>
  <si>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</si>
  <si>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</si>
  <si>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</si>
  <si>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</si>
  <si>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</si>
  <si>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</si>
  <si>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</si>
  <si>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</si>
  <si>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</si>
  <si>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</si>
  <si>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</si>
  <si>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</si>
  <si>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</si>
  <si>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</si>
  <si>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</si>
  <si>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</si>
  <si>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</si>
  <si>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</si>
  <si>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</si>
  <si>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</si>
  <si>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</si>
  <si>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</si>
  <si>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</si>
  <si>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</si>
  <si>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</si>
  <si>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</si>
  <si>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</si>
  <si>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</si>
  <si>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</si>
  <si>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</si>
  <si>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</si>
  <si>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</si>
  <si>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</si>
  <si>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</si>
  <si>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</si>
  <si>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</si>
  <si>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</si>
  <si>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</si>
  <si>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</si>
  <si>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</si>
  <si>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</si>
  <si>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</si>
  <si>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</si>
  <si>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</si>
  <si>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</si>
  <si>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</si>
  <si>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</si>
  <si>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</si>
  <si>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</si>
  <si>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</si>
  <si>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</si>
  <si>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</si>
  <si>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</si>
  <si>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</si>
  <si>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</si>
  <si>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</si>
  <si>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</si>
  <si>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</si>
  <si>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</si>
  <si>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</si>
  <si>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</si>
  <si>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</si>
  <si>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</si>
  <si>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</si>
  <si>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</si>
  <si>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</si>
  <si>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</si>
  <si>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</si>
  <si>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</si>
  <si>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</si>
  <si>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</si>
  <si>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</si>
  <si>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</si>
  <si>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</si>
  <si>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</si>
  <si>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</si>
  <si>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</si>
  <si>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</si>
  <si>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</si>
  <si>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</si>
  <si>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</si>
  <si>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</si>
  <si>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</si>
  <si>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</si>
  <si>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</si>
  <si>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</si>
  <si>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</si>
  <si>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</si>
  <si>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</si>
  <si>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</si>
  <si>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</si>
  <si>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</si>
  <si>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</si>
  <si>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</si>
  <si>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</si>
  <si>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</si>
  <si>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</si>
  <si>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</si>
  <si>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</si>
  <si>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</si>
  <si>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</si>
  <si>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</si>
  <si>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</si>
  <si>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</si>
  <si>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</si>
  <si>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</si>
  <si>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</si>
  <si>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</si>
  <si>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</si>
  <si>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</si>
  <si>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</si>
  <si>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</si>
  <si>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</si>
  <si>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</si>
  <si>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</si>
  <si>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</si>
  <si>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</si>
  <si>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</si>
  <si>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</si>
  <si>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</si>
  <si>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</si>
  <si>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</si>
  <si>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</si>
  <si>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</si>
  <si>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</si>
  <si>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</si>
  <si>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</si>
  <si>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</si>
  <si>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</si>
  <si>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</si>
  <si>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</si>
  <si>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</si>
  <si>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</si>
  <si>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</si>
  <si>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</si>
  <si>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</si>
  <si>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</si>
  <si>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</si>
  <si>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</si>
  <si>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</si>
  <si>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</si>
  <si>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</si>
  <si>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</si>
  <si>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</si>
  <si>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</si>
  <si>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</si>
  <si>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</si>
  <si>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</si>
  <si>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</si>
  <si>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</si>
  <si>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</si>
  <si>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</si>
  <si>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</si>
  <si>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</si>
  <si>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</si>
  <si>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</si>
  <si>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</si>
  <si>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</si>
  <si>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</si>
  <si>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</si>
  <si>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</si>
  <si>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</si>
  <si>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</si>
  <si>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</si>
  <si>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</si>
  <si>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</si>
  <si>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</si>
  <si>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</si>
  <si>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</si>
  <si>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</si>
  <si>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</si>
  <si>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</si>
  <si>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</si>
  <si>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</si>
  <si>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</si>
  <si>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</si>
  <si>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</si>
  <si>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</si>
  <si>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</si>
  <si>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</si>
  <si>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</si>
  <si>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</si>
  <si>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</si>
  <si>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</si>
  <si>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</si>
  <si>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</si>
  <si>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</si>
  <si>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</si>
  <si>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</si>
  <si>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</si>
  <si>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</si>
  <si>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</si>
  <si>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</si>
  <si>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</si>
  <si>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</si>
  <si>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</si>
  <si>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</si>
  <si>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</si>
  <si>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</si>
  <si>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</si>
  <si>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</si>
  <si>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</si>
  <si>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</si>
  <si>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</si>
  <si>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</si>
  <si>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</si>
  <si>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</si>
  <si>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</si>
  <si>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</si>
  <si>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</si>
  <si>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</si>
  <si>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</si>
  <si>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</si>
  <si>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</si>
  <si>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</si>
  <si>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</si>
  <si>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</si>
  <si>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</si>
  <si>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</si>
  <si>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</si>
  <si>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</si>
  <si>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</si>
  <si>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</si>
  <si>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</si>
  <si>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</si>
  <si>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</si>
  <si>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</si>
  <si>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</si>
  <si>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</si>
  <si>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</si>
  <si>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</si>
  <si>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</si>
  <si>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</si>
  <si>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</si>
  <si>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</si>
  <si>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</si>
  <si>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</si>
  <si>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</si>
  <si>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</si>
  <si>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</si>
  <si>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</si>
  <si>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</si>
  <si>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</si>
  <si>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</si>
  <si>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</si>
  <si>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</si>
  <si>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</si>
  <si>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</si>
  <si>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</si>
  <si>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</si>
  <si>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</si>
  <si>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</si>
  <si>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</si>
  <si>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</si>
  <si>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</si>
  <si>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</si>
  <si>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</si>
  <si>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</si>
  <si>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</si>
  <si>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</si>
  <si>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</si>
  <si>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</si>
  <si>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</si>
  <si>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</si>
  <si>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</si>
  <si>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</si>
  <si>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</si>
  <si>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</si>
  <si>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</si>
  <si>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</si>
  <si>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</si>
  <si>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</si>
  <si>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</si>
  <si>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</si>
  <si>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</si>
  <si>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</si>
  <si>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</si>
  <si>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</si>
  <si>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</si>
  <si>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</si>
  <si>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</si>
  <si>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</si>
  <si>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</si>
  <si>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</si>
  <si>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</si>
  <si>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</si>
  <si>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</si>
  <si>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</si>
  <si>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</si>
  <si>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</si>
  <si>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</si>
  <si>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</si>
  <si>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</si>
  <si>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</si>
  <si>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</si>
  <si>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</si>
  <si>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</si>
  <si>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</si>
  <si>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</si>
  <si>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</si>
  <si>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</si>
  <si>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</si>
  <si>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</si>
  <si>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</si>
  <si>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</si>
  <si>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</si>
  <si>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</si>
  <si>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</si>
  <si>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</si>
  <si>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</si>
  <si>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</si>
  <si>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</si>
  <si>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</si>
  <si>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</si>
  <si>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</si>
  <si>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</si>
  <si>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</si>
  <si>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</si>
  <si>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</si>
  <si>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</si>
  <si>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</si>
  <si>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</si>
  <si>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</si>
  <si>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</si>
  <si>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</si>
  <si>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</si>
  <si>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</si>
  <si>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</si>
  <si>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</si>
  <si>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</si>
  <si>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</si>
  <si>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</si>
  <si>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</si>
  <si>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</si>
  <si>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</si>
  <si>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</si>
  <si>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</si>
  <si>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</si>
  <si>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</si>
  <si>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</si>
  <si>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</si>
  <si>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</si>
  <si>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</si>
  <si>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</si>
  <si>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</si>
  <si>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</si>
  <si>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</si>
  <si>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</si>
  <si>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</si>
  <si>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</si>
  <si>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</si>
  <si>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</si>
  <si>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</si>
  <si>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</si>
  <si>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</si>
  <si>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</si>
  <si>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</si>
  <si>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</si>
  <si>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</si>
  <si>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</si>
  <si>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</si>
  <si>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</si>
  <si>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</si>
  <si>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</si>
  <si>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</si>
  <si>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</si>
  <si>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</si>
  <si>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</si>
  <si>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</si>
  <si>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</si>
  <si>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</si>
  <si>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</si>
  <si>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</si>
  <si>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</si>
  <si>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</si>
  <si>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</si>
  <si>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</si>
  <si>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</si>
  <si>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</si>
  <si>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</si>
  <si>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</si>
  <si>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</si>
  <si>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</si>
  <si>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</si>
  <si>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</si>
  <si>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</si>
  <si>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</si>
  <si>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</si>
  <si>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</si>
  <si>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</si>
  <si>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</si>
  <si>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</si>
  <si>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</si>
  <si>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</si>
  <si>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</si>
  <si>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</si>
  <si>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</si>
  <si>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</si>
  <si>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</si>
  <si>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</si>
  <si>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</si>
  <si>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</si>
  <si>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</si>
  <si>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</si>
  <si>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</si>
  <si>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</si>
  <si>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</si>
  <si>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</si>
  <si>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</si>
  <si>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</si>
  <si>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</si>
  <si>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</si>
  <si>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</si>
  <si>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</si>
  <si>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</si>
  <si>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</si>
  <si>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</si>
  <si>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</si>
  <si>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</si>
  <si>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</si>
  <si>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</si>
  <si>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</si>
  <si>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</si>
  <si>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</si>
  <si>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</si>
  <si>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</si>
  <si>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</si>
  <si>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</si>
  <si>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</si>
  <si>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</si>
  <si>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</si>
  <si>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</si>
  <si>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</si>
  <si>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</si>
  <si>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</si>
  <si>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</si>
  <si>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</si>
  <si>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</si>
  <si>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</si>
  <si>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</si>
  <si>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</si>
  <si>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</si>
  <si>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</si>
  <si>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</si>
  <si>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</si>
  <si>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</si>
  <si>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</si>
  <si>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</si>
  <si>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</si>
  <si>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</si>
  <si>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</si>
  <si>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</si>
  <si>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</si>
  <si>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</si>
  <si>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</si>
  <si>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</si>
  <si>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</si>
  <si>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</si>
  <si>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</si>
  <si>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</si>
  <si>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</si>
  <si>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</si>
  <si>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</si>
  <si>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</si>
  <si>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</si>
  <si>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</si>
  <si>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</si>
  <si>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</si>
  <si>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</si>
  <si>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</si>
  <si>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</si>
  <si>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</si>
  <si>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</si>
  <si>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</si>
  <si>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</si>
  <si>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</si>
  <si>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</si>
  <si>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</si>
  <si>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</si>
  <si>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</si>
  <si>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</si>
  <si>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</si>
  <si>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</si>
  <si>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</si>
  <si>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</si>
  <si>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</si>
  <si>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</si>
  <si>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</si>
  <si>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</si>
  <si>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</si>
  <si>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</si>
  <si>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</si>
  <si>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</si>
  <si>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</si>
  <si>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</si>
  <si>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</si>
  <si>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</si>
  <si>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</si>
  <si>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</si>
  <si>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</si>
  <si>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</si>
  <si>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</si>
  <si>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</si>
  <si>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</si>
  <si>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</si>
  <si>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</si>
  <si>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</si>
  <si>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</si>
  <si>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</si>
  <si>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</si>
  <si>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</si>
  <si>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</si>
  <si>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</si>
  <si>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</si>
  <si>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</si>
  <si>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</si>
  <si>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</si>
  <si>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</si>
  <si>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</si>
  <si>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</si>
  <si>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</si>
  <si>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</si>
  <si>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</si>
  <si>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</si>
  <si>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</si>
  <si>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</si>
  <si>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</si>
  <si>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</si>
  <si>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</si>
  <si>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</si>
  <si>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</si>
  <si>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</si>
  <si>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</si>
  <si>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</si>
  <si>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</si>
  <si>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</si>
  <si>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</si>
  <si>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</si>
  <si>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</si>
  <si>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</si>
  <si>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</si>
  <si>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</si>
  <si>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</si>
  <si>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</si>
  <si>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</si>
  <si>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</si>
  <si>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</si>
  <si>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</si>
  <si>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</si>
  <si>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</si>
  <si>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</si>
  <si>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</si>
  <si>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</si>
  <si>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</si>
  <si>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</si>
  <si>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</si>
  <si>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</si>
  <si>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</si>
  <si>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</si>
  <si>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</si>
  <si>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</si>
  <si>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</si>
  <si>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</si>
  <si>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</si>
  <si>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</si>
  <si>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</si>
  <si>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</si>
  <si>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</si>
  <si>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</si>
  <si>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</si>
  <si>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</si>
  <si>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</si>
  <si>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</si>
  <si>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</si>
  <si>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</si>
  <si>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</si>
  <si>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</si>
  <si>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</si>
  <si>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</si>
  <si>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</si>
  <si>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</si>
  <si>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</si>
  <si>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</si>
  <si>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</si>
  <si>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</si>
  <si>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</si>
  <si>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</si>
  <si>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</si>
  <si>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</si>
  <si>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</si>
  <si>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</si>
  <si>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</si>
  <si>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</si>
  <si>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</si>
  <si>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</si>
  <si>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</si>
  <si>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</si>
  <si>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</si>
  <si>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</si>
  <si>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</si>
  <si>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</si>
  <si>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</si>
  <si>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</si>
  <si>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</si>
  <si>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</si>
  <si>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</si>
  <si>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</si>
  <si>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</si>
  <si>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</si>
  <si>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</si>
  <si>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</si>
  <si>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</si>
  <si>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</si>
  <si>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</si>
  <si>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</si>
  <si>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</si>
  <si>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</si>
  <si>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</si>
  <si>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</si>
  <si>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</si>
  <si>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</si>
  <si>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</si>
  <si>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</si>
  <si>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</si>
  <si>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</si>
  <si>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</si>
  <si>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</si>
  <si>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</si>
  <si>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</si>
  <si>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</si>
  <si>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</si>
  <si>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</si>
  <si>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</si>
  <si>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</si>
  <si>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</si>
  <si>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</si>
  <si>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</si>
  <si>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</si>
  <si>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</si>
  <si>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</si>
  <si>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</si>
  <si>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</si>
  <si>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</si>
  <si>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</si>
  <si>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</si>
  <si>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</si>
  <si>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</si>
  <si>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</si>
  <si>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</si>
  <si>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</si>
  <si>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</si>
  <si>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</si>
  <si>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</si>
  <si>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</si>
  <si>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</si>
  <si>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</si>
  <si>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</si>
  <si>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</si>
  <si>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</si>
  <si>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</si>
  <si>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</si>
  <si>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</si>
  <si>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</si>
  <si>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</si>
  <si>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</si>
  <si>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</si>
  <si>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</si>
  <si>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</si>
  <si>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</si>
  <si>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</si>
  <si>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</si>
  <si>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</si>
  <si>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</si>
  <si>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</si>
  <si>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</si>
  <si>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</si>
  <si>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</si>
  <si>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</si>
  <si>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</si>
  <si>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</si>
  <si>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</si>
  <si>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</si>
  <si>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</si>
  <si>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</si>
  <si>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</si>
  <si>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</si>
  <si>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</si>
  <si>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</si>
  <si>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</si>
  <si>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</si>
  <si>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</si>
  <si>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</si>
  <si>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</si>
  <si>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</si>
  <si>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</si>
  <si>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</si>
  <si>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</si>
  <si>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</si>
  <si>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</si>
  <si>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</si>
  <si>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</si>
  <si>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</si>
  <si>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</si>
  <si>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</si>
  <si>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</si>
  <si>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</si>
  <si>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</si>
  <si>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</si>
  <si>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</si>
  <si>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</si>
  <si>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</si>
  <si>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</si>
  <si>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</si>
  <si>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</si>
  <si>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</si>
  <si>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</si>
  <si>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</si>
  <si>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</si>
  <si>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</si>
  <si>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</si>
  <si>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</si>
  <si>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</si>
  <si>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</si>
  <si>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</si>
  <si>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</si>
  <si>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</si>
  <si>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</si>
  <si>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</si>
  <si>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</si>
  <si>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</si>
  <si>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</si>
  <si>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</si>
  <si>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</si>
  <si>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</si>
  <si>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</si>
  <si>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</si>
  <si>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</si>
  <si>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</si>
  <si>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</si>
  <si>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</si>
  <si>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</si>
  <si>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</si>
  <si>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</si>
  <si>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</si>
  <si>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</si>
  <si>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</si>
  <si>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</si>
  <si>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</si>
  <si>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</si>
  <si>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</si>
  <si>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</si>
  <si>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</si>
  <si>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</si>
  <si>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</si>
  <si>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</si>
  <si>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</si>
  <si>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</si>
  <si>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</si>
  <si>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</si>
  <si>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</si>
  <si>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</si>
  <si>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</si>
  <si>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</si>
  <si>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</si>
  <si>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</si>
  <si>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</si>
  <si>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</si>
  <si>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</si>
  <si>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</si>
  <si>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</si>
  <si>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</si>
  <si>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</si>
  <si>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</si>
  <si>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</si>
  <si>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</si>
  <si>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</si>
  <si>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</si>
  <si>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</si>
  <si>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</si>
  <si>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</si>
  <si>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</si>
  <si>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</si>
  <si>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</si>
  <si>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</si>
  <si>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</si>
  <si>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</si>
  <si>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</si>
  <si>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</si>
  <si>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</si>
  <si>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</si>
  <si>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</si>
  <si>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</si>
  <si>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</si>
  <si>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</si>
  <si>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</si>
  <si>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</si>
  <si>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</si>
  <si>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</si>
  <si>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</si>
  <si>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</si>
  <si>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</si>
  <si>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</si>
  <si>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</si>
  <si>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</si>
  <si>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</si>
  <si>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</si>
  <si>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</si>
  <si>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</si>
  <si>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</si>
  <si>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</si>
  <si>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</si>
  <si>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</si>
  <si>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</si>
  <si>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</si>
  <si>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</si>
  <si>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</si>
  <si>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</si>
  <si>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</si>
  <si>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</si>
  <si>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</si>
  <si>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</si>
  <si>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</si>
  <si>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</si>
  <si>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</si>
  <si>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</si>
  <si>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</si>
  <si>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</si>
  <si>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</si>
  <si>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</si>
  <si>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</si>
  <si>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</si>
  <si>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</si>
  <si>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</si>
  <si>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</si>
  <si>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</si>
  <si>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</si>
  <si>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</si>
  <si>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</si>
  <si>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</si>
  <si>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</si>
  <si>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</si>
  <si>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</si>
  <si>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</si>
  <si>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</si>
  <si>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</si>
  <si>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</si>
  <si>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</si>
  <si>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</si>
  <si>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</si>
  <si>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</si>
  <si>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</si>
  <si>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</si>
  <si>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</si>
  <si>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</si>
  <si>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</si>
  <si>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</si>
  <si>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</si>
  <si>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</si>
  <si>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</si>
  <si>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</si>
  <si>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</si>
  <si>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</si>
  <si>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</si>
  <si>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</si>
  <si>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</si>
  <si>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</si>
  <si>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</si>
  <si>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</si>
  <si>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</si>
  <si>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</si>
  <si>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</si>
  <si>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</si>
  <si>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</si>
  <si>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</si>
  <si>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</si>
  <si>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</si>
  <si>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</si>
  <si>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</si>
  <si>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</si>
  <si>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</si>
  <si>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</si>
  <si>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</si>
  <si>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</si>
  <si>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</si>
  <si>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</si>
  <si>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</si>
  <si>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</si>
  <si>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</si>
  <si>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</si>
  <si>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</si>
  <si>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</si>
  <si>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</si>
  <si>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</si>
  <si>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</si>
  <si>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</si>
  <si>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</si>
  <si>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</si>
  <si>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</si>
  <si>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</si>
  <si>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</si>
  <si>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</si>
  <si>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</si>
  <si>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</si>
  <si>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</si>
  <si>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</si>
  <si>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</si>
  <si>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</si>
  <si>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</si>
  <si>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</si>
  <si>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</si>
  <si>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</si>
  <si>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</si>
  <si>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</si>
  <si>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</si>
  <si>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</si>
  <si>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</si>
  <si>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</si>
  <si>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</si>
  <si>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</si>
  <si>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</si>
  <si>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</si>
  <si>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</si>
  <si>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</si>
  <si>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</si>
  <si>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</si>
  <si>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</si>
  <si>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</si>
  <si>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</si>
  <si>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</si>
  <si>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</si>
  <si>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</si>
  <si>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</si>
  <si>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</si>
  <si>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</si>
  <si>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</si>
  <si>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</si>
  <si>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</si>
  <si>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</si>
  <si>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</si>
  <si>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</si>
  <si>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</si>
  <si>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</si>
  <si>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</si>
  <si>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</si>
  <si>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</si>
  <si>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</si>
  <si>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</si>
  <si>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</si>
  <si>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</si>
  <si>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</si>
  <si>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</si>
  <si>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</si>
  <si>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</si>
  <si>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</si>
  <si>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</si>
  <si>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</si>
  <si>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</si>
  <si>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</si>
  <si>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</si>
  <si>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</si>
  <si>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</si>
  <si>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</si>
  <si>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</si>
  <si>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</si>
  <si>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</si>
  <si>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</si>
  <si>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</si>
  <si>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</si>
  <si>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</si>
  <si>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</si>
  <si>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</si>
  <si>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</si>
  <si>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</si>
  <si>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</si>
  <si>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</si>
  <si>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</si>
  <si>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</si>
  <si>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</si>
  <si>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</si>
  <si>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</si>
  <si>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</si>
  <si>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</si>
  <si>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</si>
  <si>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</si>
  <si>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</si>
  <si>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</si>
  <si>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</si>
  <si>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</si>
  <si>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</si>
  <si>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</si>
  <si>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</si>
  <si>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</si>
  <si>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</si>
  <si>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</si>
  <si>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</si>
  <si>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</si>
  <si>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</si>
  <si>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</si>
  <si>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</si>
  <si>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</si>
  <si>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</si>
  <si>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</si>
  <si>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</si>
  <si>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</si>
  <si>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</si>
  <si>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</si>
  <si>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</si>
  <si>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</si>
  <si>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</si>
  <si>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</si>
  <si>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</si>
  <si>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</si>
  <si>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</si>
  <si>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</si>
  <si>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</si>
  <si>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</si>
  <si>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</si>
  <si>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</si>
  <si>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</si>
  <si>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</si>
  <si>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</si>
  <si>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</si>
  <si>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</si>
  <si>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</si>
  <si>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</si>
  <si>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</si>
  <si>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</si>
  <si>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</si>
  <si>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</si>
  <si>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</si>
  <si>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</si>
  <si>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</si>
  <si>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</si>
  <si>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</si>
  <si>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</si>
  <si>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</si>
  <si>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</si>
  <si>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</si>
  <si>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</si>
  <si>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</si>
  <si>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</si>
  <si>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</si>
  <si>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</si>
  <si>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</si>
  <si>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</si>
  <si>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</si>
  <si>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</si>
  <si>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</si>
  <si>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</si>
  <si>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</si>
  <si>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</si>
  <si>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</si>
  <si>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</si>
  <si>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</si>
  <si>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</si>
  <si>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</si>
  <si>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</si>
  <si>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</si>
  <si>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</si>
  <si>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</si>
  <si>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</si>
  <si>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</si>
  <si>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</si>
  <si>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</si>
  <si>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</si>
  <si>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</si>
  <si>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</si>
  <si>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</si>
  <si>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</si>
  <si>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</si>
  <si>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</si>
  <si>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</si>
  <si>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</si>
  <si>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</si>
  <si>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</si>
  <si>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</si>
  <si>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</si>
  <si>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</si>
  <si>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</si>
  <si>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</si>
  <si>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</si>
  <si>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</si>
  <si>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</si>
  <si>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</si>
  <si>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</si>
  <si>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</si>
  <si>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</si>
  <si>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</si>
  <si>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</si>
  <si>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</si>
  <si>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</si>
  <si>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</si>
  <si>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</si>
  <si>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</si>
  <si>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</si>
  <si>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</si>
  <si>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</si>
  <si>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</si>
  <si>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</si>
  <si>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</si>
  <si>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</si>
  <si>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</si>
  <si>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</si>
  <si>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</si>
  <si>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</si>
  <si>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</si>
  <si>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</si>
  <si>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</si>
  <si>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</si>
  <si>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</si>
  <si>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</si>
  <si>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</si>
  <si>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</si>
  <si>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</si>
  <si>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</si>
  <si>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</si>
  <si>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</si>
  <si>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</si>
  <si>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</si>
  <si>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</si>
  <si>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</si>
  <si>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</si>
  <si>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</si>
  <si>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</si>
  <si>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</si>
  <si>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</si>
  <si>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</si>
  <si>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</si>
  <si>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</si>
  <si>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</si>
  <si>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</si>
  <si>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</si>
  <si>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</si>
  <si>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</si>
  <si>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</si>
  <si>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</si>
  <si>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</si>
  <si>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</si>
  <si>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</si>
  <si>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</si>
  <si>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</si>
  <si>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</si>
  <si>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</si>
  <si>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</si>
  <si>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</si>
  <si>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</si>
  <si>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</si>
  <si>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</si>
  <si>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</si>
  <si>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</si>
  <si>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</si>
  <si>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</si>
  <si>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</si>
  <si>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</si>
  <si>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</si>
  <si>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</si>
  <si>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</si>
  <si>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</si>
  <si>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</si>
  <si>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</si>
  <si>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</si>
  <si>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</si>
  <si>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</si>
  <si>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</si>
  <si>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</si>
  <si>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</si>
  <si>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</si>
  <si>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</si>
  <si>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</si>
  <si>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</si>
  <si>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</si>
  <si>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</si>
  <si>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</si>
  <si>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</si>
  <si>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</si>
  <si>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</si>
  <si>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</si>
  <si>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</si>
  <si>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</si>
  <si>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</si>
  <si>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</si>
  <si>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</si>
  <si>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</si>
  <si>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</si>
  <si>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</si>
  <si>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</si>
  <si>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</si>
  <si>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</si>
  <si>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</si>
  <si>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</si>
  <si>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</si>
  <si>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</si>
  <si>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</si>
  <si>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</si>
  <si>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</si>
  <si>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</si>
  <si>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</si>
  <si>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</si>
  <si>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</si>
  <si>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</si>
  <si>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</si>
  <si>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</si>
  <si>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</si>
  <si>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</si>
  <si>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</si>
  <si>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</si>
  <si>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</si>
  <si>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</si>
  <si>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</si>
  <si>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</si>
  <si>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</si>
  <si>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</si>
  <si>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</si>
  <si>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</si>
  <si>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</si>
  <si>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</si>
  <si>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</si>
  <si>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</si>
  <si>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</si>
  <si>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</si>
  <si>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</si>
  <si>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</si>
  <si>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</si>
  <si>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</si>
  <si>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</si>
  <si>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</si>
  <si>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</si>
  <si>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</si>
  <si>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</si>
  <si>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</si>
  <si>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</si>
  <si>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</si>
  <si>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</si>
  <si>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</si>
  <si>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</si>
  <si>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</si>
  <si>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</si>
  <si>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</si>
  <si>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</si>
  <si>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</si>
  <si>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</si>
  <si>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</si>
  <si>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</si>
  <si>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</si>
  <si>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</si>
  <si>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</si>
  <si>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</si>
  <si>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</si>
  <si>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</si>
  <si>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</si>
  <si>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</si>
  <si>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</si>
  <si>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</si>
  <si>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</si>
  <si>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</si>
  <si>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</si>
  <si>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</si>
  <si>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</si>
  <si>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</si>
  <si>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</si>
  <si>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</si>
  <si>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</si>
  <si>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</si>
  <si>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</si>
  <si>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</si>
  <si>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</si>
  <si>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</si>
  <si>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</si>
  <si>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</si>
  <si>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</si>
  <si>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</si>
  <si>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</si>
  <si>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</si>
  <si>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</si>
  <si>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</si>
  <si>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</si>
  <si>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</si>
  <si>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</si>
  <si>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</si>
  <si>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</si>
  <si>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</si>
  <si>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</si>
  <si>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</si>
  <si>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</si>
  <si>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</si>
  <si>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</si>
  <si>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</si>
  <si>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</si>
  <si>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</si>
  <si>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</si>
  <si>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</si>
  <si>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</si>
  <si>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</si>
  <si>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</si>
  <si>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</si>
  <si>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</si>
  <si>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</si>
  <si>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</si>
  <si>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</si>
  <si>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</si>
  <si>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</si>
  <si>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</si>
  <si>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</si>
  <si>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</si>
  <si>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</si>
  <si>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</si>
  <si>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</si>
  <si>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</si>
  <si>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</si>
  <si>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</si>
  <si>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</si>
  <si>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</si>
  <si>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</si>
  <si>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</si>
  <si>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</si>
  <si>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</si>
  <si>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</si>
  <si>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</si>
  <si>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</si>
  <si>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</si>
  <si>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</si>
  <si>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</si>
  <si>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</si>
  <si>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</si>
  <si>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</si>
  <si>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</si>
  <si>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</si>
  <si>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</si>
  <si>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</si>
  <si>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</si>
  <si>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</si>
  <si>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</si>
  <si>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</si>
  <si>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</si>
  <si>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</si>
  <si>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</si>
  <si>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</si>
  <si>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</si>
  <si>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</si>
  <si>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</si>
  <si>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</si>
  <si>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</si>
  <si>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</si>
  <si>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</si>
  <si>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</si>
  <si>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</si>
  <si>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</si>
  <si>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</si>
  <si>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</si>
  <si>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</si>
  <si>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</si>
  <si>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</si>
  <si>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</si>
  <si>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</si>
  <si>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</si>
  <si>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</si>
  <si>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</si>
  <si>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</si>
  <si>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</si>
  <si>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</si>
  <si>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</si>
  <si>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</si>
  <si>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</si>
  <si>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</si>
  <si>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</si>
  <si>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</si>
  <si>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</si>
  <si>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</si>
  <si>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</si>
  <si>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</si>
  <si>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</si>
  <si>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</si>
  <si>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</si>
  <si>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</si>
  <si>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</si>
  <si>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</si>
  <si>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</si>
  <si>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</si>
  <si>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</si>
  <si>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</si>
  <si>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</si>
  <si>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</si>
  <si>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</si>
  <si>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</si>
  <si>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</si>
  <si>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</si>
  <si>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</si>
  <si>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</si>
  <si>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</si>
  <si>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</si>
  <si>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</si>
  <si>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</si>
  <si>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</si>
  <si>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</si>
  <si>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</si>
  <si>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</si>
  <si>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</si>
  <si>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</si>
  <si>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</si>
  <si>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</si>
  <si>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</si>
  <si>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</si>
  <si>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</si>
  <si>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</si>
  <si>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</si>
  <si>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</si>
  <si>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</si>
  <si>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</si>
  <si>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</si>
  <si>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</si>
  <si>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</si>
  <si>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</si>
  <si>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</si>
  <si>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</si>
  <si>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</si>
  <si>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</si>
  <si>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</si>
  <si>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</si>
  <si>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</si>
  <si>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</si>
  <si>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</si>
  <si>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</si>
  <si>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</si>
  <si>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</si>
  <si>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</si>
  <si>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</si>
  <si>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</si>
  <si>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</si>
  <si>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</si>
  <si>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</si>
  <si>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</si>
  <si>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</si>
  <si>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</si>
  <si>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</si>
  <si>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</si>
  <si>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</si>
  <si>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</si>
  <si>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</si>
  <si>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</si>
  <si>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</si>
  <si>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</si>
  <si>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</si>
  <si>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</si>
  <si>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</si>
  <si>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</si>
  <si>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</si>
  <si>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</si>
  <si>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</si>
  <si>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</si>
  <si>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</si>
  <si>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</si>
  <si>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</si>
  <si>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</si>
  <si>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</si>
  <si>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</si>
  <si>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</si>
  <si>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</si>
  <si>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</si>
  <si>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</si>
  <si>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</si>
  <si>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</si>
  <si>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</si>
  <si>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</si>
  <si>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</si>
  <si>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</si>
  <si>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</si>
  <si>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</si>
  <si>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</si>
  <si>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</si>
  <si>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</si>
  <si>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</si>
  <si>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</si>
  <si>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</si>
  <si>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</si>
  <si>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</si>
  <si>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</si>
  <si>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</si>
  <si>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</si>
  <si>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</si>
  <si>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</si>
  <si>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</si>
  <si>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</si>
  <si>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</si>
  <si>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</si>
  <si>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</si>
  <si>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</si>
  <si>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</si>
  <si>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</si>
  <si>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</si>
  <si>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</si>
  <si>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</si>
  <si>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</si>
  <si>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</si>
  <si>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</si>
  <si>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</si>
  <si>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</si>
  <si>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</si>
  <si>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</si>
  <si>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</si>
  <si>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</si>
  <si>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</si>
  <si>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</si>
  <si>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</si>
  <si>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</si>
  <si>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</si>
  <si>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</si>
  <si>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</si>
  <si>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</si>
  <si>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</si>
  <si>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</si>
  <si>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</si>
  <si>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</si>
  <si>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</si>
  <si>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</si>
  <si>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</si>
  <si>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</si>
  <si>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</si>
  <si>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</si>
  <si>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</si>
  <si>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</si>
  <si>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</si>
  <si>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</si>
  <si>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</si>
  <si>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</si>
  <si>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</si>
  <si>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</si>
  <si>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</si>
  <si>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</si>
  <si>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</si>
  <si>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</si>
  <si>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</si>
  <si>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</si>
  <si>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</si>
  <si>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</si>
  <si>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</si>
  <si>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</si>
  <si>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</si>
  <si>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</si>
  <si>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</si>
  <si>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</si>
  <si>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</si>
  <si>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</si>
  <si>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</si>
  <si>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</si>
  <si>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</si>
  <si>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</si>
  <si>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</si>
  <si>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</si>
  <si>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</si>
  <si>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</si>
  <si>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</si>
  <si>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</si>
  <si>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</si>
  <si>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</si>
  <si>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</si>
  <si>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</si>
  <si>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</si>
  <si>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</si>
  <si>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</si>
  <si>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</si>
  <si>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</si>
  <si>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</si>
  <si>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</si>
  <si>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</si>
  <si>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</si>
  <si>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</si>
  <si>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</si>
  <si>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</si>
  <si>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</si>
  <si>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</si>
  <si>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</si>
  <si>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</si>
  <si>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</si>
  <si>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</si>
  <si>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</si>
  <si>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</si>
  <si>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</si>
  <si>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</si>
  <si>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</si>
  <si>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</si>
  <si>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</si>
  <si>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</si>
  <si>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</si>
  <si>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</si>
  <si>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</si>
  <si>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</si>
  <si>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</si>
  <si>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</si>
  <si>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</si>
  <si>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</si>
  <si>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</si>
  <si>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</si>
  <si>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</si>
  <si>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</si>
  <si>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</si>
  <si>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</si>
  <si>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</si>
  <si>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</si>
  <si>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</si>
  <si>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</si>
  <si>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</si>
  <si>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</si>
  <si>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</si>
  <si>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</si>
  <si>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</si>
  <si>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</si>
  <si>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</si>
  <si>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</si>
  <si>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</si>
  <si>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</si>
  <si>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</si>
  <si>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</si>
  <si>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</si>
  <si>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</si>
  <si>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</si>
  <si>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</si>
  <si>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</si>
  <si>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</si>
  <si>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</si>
  <si>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</si>
  <si>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</si>
  <si>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</si>
  <si>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</si>
  <si>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</si>
  <si>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</si>
  <si>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</si>
  <si>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</si>
  <si>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</si>
  <si>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</si>
  <si>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</si>
  <si>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</si>
  <si>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</si>
  <si>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</si>
  <si>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</si>
  <si>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</si>
  <si>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</si>
  <si>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</si>
  <si>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</si>
  <si>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</si>
  <si>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</si>
  <si>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</si>
  <si>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</si>
  <si>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</si>
  <si>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</si>
  <si>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</si>
  <si>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</si>
  <si>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</si>
  <si>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</si>
  <si>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</si>
  <si>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</si>
  <si>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</si>
  <si>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</si>
  <si>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</si>
  <si>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</si>
  <si>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</si>
  <si>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</si>
  <si>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</si>
  <si>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</si>
  <si>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</si>
  <si>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</si>
  <si>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</si>
  <si>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</si>
  <si>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</si>
  <si>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</si>
  <si>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</si>
  <si>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</si>
  <si>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</si>
  <si>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</si>
  <si>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</si>
  <si>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</si>
  <si>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</si>
  <si>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</si>
  <si>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</si>
  <si>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</si>
  <si>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</si>
  <si>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</si>
  <si>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</si>
  <si>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</si>
  <si>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</si>
  <si>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</si>
  <si>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</si>
  <si>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</si>
  <si>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</si>
  <si>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</si>
  <si>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</si>
  <si>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</si>
  <si>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</si>
  <si>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</si>
  <si>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</si>
  <si>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</si>
  <si>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</si>
  <si>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</si>
  <si>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</si>
  <si>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</si>
  <si>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</si>
  <si>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</si>
  <si>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</si>
  <si>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</si>
  <si>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</si>
  <si>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</si>
  <si>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</si>
  <si>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</si>
  <si>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</si>
  <si>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</si>
  <si>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</si>
  <si>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</si>
  <si>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</si>
  <si>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</si>
  <si>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</si>
  <si>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</si>
  <si>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</si>
  <si>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</si>
  <si>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</si>
  <si>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</si>
  <si>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</si>
  <si>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</si>
  <si>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</si>
  <si>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</si>
  <si>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</si>
  <si>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</si>
  <si>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</si>
  <si>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</si>
  <si>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</si>
  <si>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</si>
  <si>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</si>
  <si>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</si>
  <si>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</si>
  <si>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</si>
  <si>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</si>
  <si>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</si>
  <si>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</si>
  <si>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</si>
  <si>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</si>
  <si>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</si>
  <si>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</si>
  <si>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</si>
  <si>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</si>
  <si>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</si>
  <si>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</si>
  <si>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</si>
  <si>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</si>
  <si>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</si>
  <si>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</si>
  <si>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</si>
  <si>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</si>
  <si>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</si>
  <si>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</si>
  <si>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</si>
  <si>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</si>
  <si>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</si>
  <si>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</si>
  <si>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</si>
  <si>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</si>
  <si>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</si>
  <si>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</si>
  <si>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</si>
  <si>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</si>
  <si>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</si>
  <si>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</si>
  <si>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</si>
  <si>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</si>
  <si>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</si>
  <si>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</si>
  <si>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</si>
  <si>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</si>
  <si>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</si>
  <si>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</si>
  <si>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</si>
  <si>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</si>
  <si>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</si>
  <si>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</si>
  <si>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</si>
  <si>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</si>
  <si>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</si>
  <si>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</si>
  <si>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</si>
  <si>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</si>
  <si>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</si>
  <si>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</si>
  <si>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</si>
  <si>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</si>
  <si>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</si>
  <si>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</si>
  <si>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</si>
  <si>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</si>
  <si>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</si>
  <si>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</si>
  <si>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</si>
  <si>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</si>
  <si>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</si>
  <si>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</si>
  <si>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</si>
  <si>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</si>
  <si>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</si>
  <si>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</si>
  <si>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</si>
  <si>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</si>
  <si>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</si>
  <si>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</si>
  <si>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</si>
  <si>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</si>
  <si>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</si>
  <si>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</si>
  <si>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</si>
  <si>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</si>
  <si>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</si>
  <si>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</si>
  <si>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</si>
  <si>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</si>
  <si>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</si>
  <si>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</si>
  <si>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</si>
  <si>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</si>
  <si>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</si>
  <si>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</si>
  <si>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</si>
  <si>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</si>
  <si>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</si>
  <si>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</si>
  <si>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</si>
  <si>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</si>
  <si>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</si>
  <si>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</si>
  <si>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</si>
  <si>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</si>
  <si>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</si>
  <si>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</si>
  <si>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</si>
  <si>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</si>
  <si>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</si>
  <si>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</si>
  <si>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</si>
  <si>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</si>
  <si>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</si>
  <si>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</si>
  <si>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</si>
  <si>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</si>
  <si>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</si>
  <si>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</si>
  <si>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</si>
  <si>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</si>
  <si>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</si>
  <si>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</si>
  <si>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</si>
  <si>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</si>
  <si>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</si>
  <si>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</si>
  <si>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</si>
  <si>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</si>
  <si>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</si>
  <si>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</si>
  <si>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</si>
  <si>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</si>
  <si>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</si>
  <si>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</si>
  <si>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</si>
  <si>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</si>
  <si>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</si>
  <si>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</si>
  <si>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</si>
  <si>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</si>
  <si>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</si>
  <si>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</si>
  <si>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</si>
  <si>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</si>
  <si>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</si>
  <si>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</si>
  <si>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</si>
  <si>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</si>
  <si>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</si>
  <si>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</si>
  <si>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</si>
  <si>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</si>
  <si>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</si>
  <si>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</si>
  <si>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</si>
  <si>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</si>
  <si>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</si>
  <si>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</si>
  <si>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</si>
  <si>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</si>
  <si>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</si>
  <si>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</si>
  <si>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</si>
  <si>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</si>
  <si>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</si>
  <si>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</si>
  <si>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</si>
  <si>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</si>
  <si>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</si>
  <si>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</si>
  <si>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</si>
  <si>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</si>
  <si>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</si>
  <si>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</si>
  <si>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</si>
  <si>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</si>
  <si>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</si>
  <si>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</si>
  <si>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</si>
  <si>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</si>
  <si>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</si>
  <si>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</si>
  <si>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</si>
  <si>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</si>
  <si>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</si>
  <si>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</si>
  <si>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</si>
  <si>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</si>
  <si>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</si>
  <si>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</si>
  <si>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</si>
  <si>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</si>
  <si>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</si>
  <si>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</si>
  <si>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</si>
  <si>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</si>
  <si>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</si>
  <si>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</si>
  <si>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</si>
  <si>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</si>
  <si>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</si>
  <si>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</si>
  <si>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</si>
  <si>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</si>
  <si>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</si>
  <si>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</si>
  <si>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</si>
  <si>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</si>
  <si>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</si>
  <si>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</si>
  <si>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</si>
  <si>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</si>
  <si>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</si>
  <si>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</si>
  <si>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</si>
  <si>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</si>
  <si>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</si>
  <si>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</si>
  <si>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</si>
  <si>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</si>
  <si>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</si>
  <si>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</si>
  <si>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</si>
  <si>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</si>
  <si>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</si>
  <si>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</si>
  <si>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</si>
  <si>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</si>
  <si>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</si>
  <si>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</si>
  <si>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</si>
  <si>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</si>
  <si>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</si>
  <si>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</si>
  <si>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</si>
  <si>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</si>
  <si>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</si>
  <si>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</si>
  <si>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</si>
  <si>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</si>
  <si>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</si>
  <si>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</si>
  <si>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</si>
  <si>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</si>
  <si>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</si>
  <si>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</si>
  <si>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</si>
  <si>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</si>
  <si>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</si>
  <si>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</si>
  <si>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</si>
  <si>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</si>
  <si>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</si>
  <si>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</si>
  <si>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</si>
  <si>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</si>
  <si>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</si>
  <si>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</si>
  <si>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</si>
  <si>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</si>
  <si>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</si>
  <si>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</si>
  <si>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</si>
  <si>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</si>
  <si>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</si>
  <si>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</si>
  <si>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</si>
  <si>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</si>
  <si>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</si>
  <si>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</si>
  <si>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</si>
  <si>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</si>
  <si>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</si>
  <si>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</si>
  <si>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</si>
  <si>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</si>
  <si>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</si>
  <si>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</si>
  <si>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</si>
  <si>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</si>
  <si>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</si>
  <si>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</si>
  <si>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</si>
  <si>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</si>
  <si>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</si>
  <si>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</si>
  <si>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</si>
  <si>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</si>
  <si>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</si>
  <si>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</si>
  <si>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</si>
  <si>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</si>
  <si>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</si>
  <si>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</si>
  <si>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</si>
  <si>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</si>
  <si>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</si>
  <si>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</si>
  <si>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</si>
  <si>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</si>
  <si>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</si>
  <si>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</si>
  <si>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</si>
  <si>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</si>
  <si>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</si>
  <si>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</si>
  <si>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</si>
  <si>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</si>
  <si>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</si>
  <si>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</si>
  <si>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</si>
  <si>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</si>
  <si>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</si>
  <si>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</si>
  <si>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</si>
  <si>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</si>
  <si>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</si>
  <si>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</si>
  <si>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</si>
  <si>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</si>
  <si>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</si>
  <si>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</si>
  <si>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</si>
  <si>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</si>
  <si>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</si>
  <si>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</si>
  <si>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</si>
  <si>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</si>
  <si>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</si>
  <si>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</si>
  <si>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</si>
  <si>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</si>
  <si>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</si>
  <si>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</si>
  <si>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</si>
  <si>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</si>
  <si>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</si>
  <si>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</si>
  <si>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</si>
  <si>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</si>
  <si>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</si>
  <si>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</si>
  <si>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</si>
  <si>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</si>
  <si>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</si>
  <si>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</si>
  <si>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</si>
  <si>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</si>
  <si>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</si>
  <si>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</si>
  <si>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</si>
  <si>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</si>
  <si>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</si>
  <si>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</si>
  <si>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</si>
  <si>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</si>
  <si>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</si>
  <si>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</si>
  <si>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</si>
  <si>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</si>
  <si>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</si>
  <si>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</si>
  <si>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</si>
  <si>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</si>
  <si>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</si>
  <si>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</si>
  <si>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</si>
  <si>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</si>
  <si>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</si>
  <si>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</si>
  <si>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</si>
  <si>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</si>
  <si>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</si>
  <si>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</si>
  <si>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</si>
  <si>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</si>
  <si>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</si>
  <si>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</si>
  <si>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</si>
  <si>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</si>
  <si>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</si>
  <si>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</si>
  <si>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</si>
  <si>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</si>
  <si>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</si>
  <si>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</si>
  <si>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</si>
  <si>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</si>
  <si>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</si>
  <si>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</si>
  <si>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</si>
  <si>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</si>
  <si>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</si>
  <si>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</si>
  <si>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</si>
  <si>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</si>
  <si>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</si>
  <si>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</si>
  <si>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</si>
  <si>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</si>
  <si>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</si>
  <si>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</si>
  <si>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</si>
  <si>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</si>
  <si>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</si>
  <si>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</si>
  <si>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</si>
  <si>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</si>
  <si>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</si>
  <si>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</si>
  <si>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</si>
  <si>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</si>
  <si>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</si>
  <si>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</si>
  <si>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</si>
  <si>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</si>
  <si>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</si>
  <si>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</si>
  <si>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</si>
  <si>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</si>
  <si>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</si>
  <si>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</si>
  <si>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</si>
  <si>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</si>
  <si>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</si>
  <si>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</si>
  <si>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</si>
  <si>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</si>
  <si>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</si>
  <si>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</si>
  <si>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</si>
  <si>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</si>
  <si>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</si>
  <si>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</si>
  <si>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</si>
  <si>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</si>
  <si>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</si>
  <si>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</si>
  <si>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</si>
  <si>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</si>
  <si>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</si>
  <si>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</si>
  <si>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</si>
  <si>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</si>
  <si>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</si>
  <si>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</si>
  <si>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</si>
  <si>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</si>
  <si>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</si>
  <si>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</si>
  <si>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</si>
  <si>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</si>
  <si>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</si>
  <si>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</si>
  <si>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</si>
  <si>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</si>
  <si>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</si>
  <si>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</si>
  <si>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</si>
  <si>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</si>
  <si>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</si>
  <si>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</si>
  <si>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</si>
  <si>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</si>
  <si>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</si>
  <si>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</si>
  <si>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</si>
  <si>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</si>
  <si>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</si>
  <si>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</si>
  <si>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</si>
  <si>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</si>
  <si>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</si>
  <si>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</si>
  <si>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</si>
  <si>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</si>
  <si>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</si>
  <si>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</si>
  <si>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</si>
  <si>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</si>
  <si>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</si>
  <si>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</si>
  <si>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</si>
  <si>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</si>
  <si>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</si>
  <si>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</si>
  <si>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</si>
  <si>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</si>
  <si>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</si>
  <si>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</si>
  <si>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</si>
  <si>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</si>
  <si>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</si>
  <si>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</si>
  <si>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</si>
  <si>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</si>
  <si>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</si>
  <si>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</si>
  <si>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</si>
  <si>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</si>
  <si>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</si>
  <si>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</si>
  <si>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</si>
  <si>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</si>
  <si>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</si>
  <si>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</si>
  <si>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</si>
  <si>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</si>
  <si>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</si>
  <si>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</si>
  <si>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</si>
  <si>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</si>
  <si>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</si>
  <si>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</si>
  <si>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</si>
  <si>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</si>
  <si>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</si>
  <si>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</si>
  <si>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</si>
  <si>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</si>
  <si>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</si>
  <si>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</si>
  <si>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</si>
  <si>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</si>
  <si>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</si>
  <si>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</si>
  <si>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</si>
  <si>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</si>
  <si>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</si>
  <si>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</si>
  <si>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</si>
  <si>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</si>
  <si>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</si>
  <si>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</si>
  <si>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</si>
  <si>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</si>
  <si>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</si>
  <si>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</si>
  <si>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</si>
  <si>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</si>
  <si>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</si>
  <si>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</si>
  <si>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</si>
  <si>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</si>
  <si>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</si>
  <si>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</si>
  <si>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</si>
  <si>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</si>
  <si>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</si>
  <si>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</si>
  <si>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</si>
  <si>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</si>
  <si>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</si>
  <si>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</si>
  <si>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</si>
  <si>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</si>
  <si>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</si>
  <si>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</si>
  <si>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</si>
  <si>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</si>
  <si>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</si>
  <si>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</si>
  <si>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</si>
  <si>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</si>
  <si>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</si>
  <si>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</si>
  <si>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</si>
  <si>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</si>
  <si>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</si>
  <si>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</si>
  <si>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</si>
  <si>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</si>
  <si>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</si>
  <si>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</si>
  <si>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</si>
  <si>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</si>
  <si>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</si>
  <si>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</si>
  <si>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</si>
  <si>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</si>
  <si>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</si>
  <si>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</si>
  <si>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</si>
  <si>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</si>
  <si>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</si>
  <si>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</si>
  <si>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</si>
  <si>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</si>
  <si>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</si>
  <si>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</si>
  <si>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</si>
  <si>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</si>
  <si>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</si>
  <si>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</si>
  <si>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</si>
  <si>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</si>
  <si>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</si>
  <si>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</si>
  <si>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</si>
  <si>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</si>
  <si>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</si>
  <si>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</si>
  <si>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</si>
  <si>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</si>
  <si>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</si>
  <si>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</si>
  <si>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</si>
  <si>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</si>
  <si>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</si>
  <si>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</si>
  <si>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</si>
  <si>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</si>
  <si>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</si>
  <si>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</si>
  <si>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</si>
  <si>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</si>
  <si>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</si>
  <si>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</si>
  <si>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</si>
  <si>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</si>
  <si>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</si>
  <si>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</si>
  <si>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</si>
  <si>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</si>
  <si>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</si>
  <si>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</si>
  <si>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</si>
  <si>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</si>
  <si>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</si>
  <si>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</si>
  <si>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</si>
  <si>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</si>
  <si>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</si>
  <si>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</si>
  <si>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</si>
  <si>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</si>
  <si>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</si>
  <si>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</si>
  <si>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</si>
  <si>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</si>
  <si>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</si>
  <si>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</si>
  <si>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</si>
  <si>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</si>
  <si>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</si>
  <si>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</si>
  <si>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</si>
  <si>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</si>
  <si>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</si>
  <si>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</si>
  <si>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</si>
  <si>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</si>
  <si>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</si>
  <si>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</si>
  <si>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</si>
  <si>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</si>
  <si>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</si>
  <si>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</si>
  <si>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</si>
  <si>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</si>
  <si>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</si>
  <si>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</si>
  <si>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</si>
  <si>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</si>
  <si>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</si>
  <si>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</si>
  <si>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</si>
  <si>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</si>
  <si>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</si>
  <si>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</si>
  <si>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</si>
  <si>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</si>
  <si>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</si>
  <si>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</si>
  <si>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</si>
  <si>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</si>
  <si>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</si>
  <si>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</si>
  <si>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</si>
  <si>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</si>
  <si>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</si>
  <si>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</si>
  <si>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</si>
  <si>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</si>
  <si>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</si>
  <si>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</si>
  <si>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</si>
  <si>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</si>
  <si>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</si>
  <si>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</si>
  <si>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</si>
  <si>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</si>
  <si>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</si>
  <si>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</si>
  <si>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</si>
  <si>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</si>
  <si>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</si>
  <si>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</si>
  <si>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</si>
  <si>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</si>
  <si>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</si>
  <si>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</si>
  <si>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</si>
  <si>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</si>
  <si>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</si>
  <si>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</si>
  <si>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</si>
  <si>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</si>
  <si>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</si>
  <si>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</si>
  <si>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</si>
  <si>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</si>
  <si>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</si>
  <si>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</si>
  <si>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</si>
  <si>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</si>
  <si>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</si>
  <si>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</si>
  <si>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</si>
  <si>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</si>
  <si>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</si>
  <si>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</si>
  <si>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</si>
  <si>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</si>
  <si>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</si>
  <si>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</si>
  <si>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</si>
  <si>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</si>
  <si>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</si>
  <si>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</si>
  <si>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</si>
  <si>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</si>
  <si>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</si>
  <si>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</si>
  <si>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</si>
  <si>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</si>
  <si>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</si>
  <si>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</si>
  <si>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</si>
  <si>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</si>
  <si>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</si>
  <si>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</si>
  <si>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</si>
  <si>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</si>
  <si>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</si>
  <si>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</si>
  <si>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</si>
  <si>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</si>
  <si>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</si>
  <si>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</si>
  <si>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</si>
  <si>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</si>
  <si>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</si>
  <si>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</si>
  <si>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</si>
  <si>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</si>
  <si>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</si>
  <si>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</si>
  <si>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</si>
  <si>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</si>
  <si>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</si>
  <si>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</si>
  <si>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</si>
  <si>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</si>
  <si>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</si>
  <si>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</si>
  <si>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</si>
  <si>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</si>
  <si>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</si>
  <si>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</si>
  <si>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</si>
  <si>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</si>
  <si>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</si>
  <si>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</si>
  <si>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</si>
  <si>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</si>
  <si>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</si>
  <si>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</si>
  <si>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</si>
  <si>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</si>
  <si>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</si>
  <si>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</si>
  <si>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</si>
  <si>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</si>
  <si>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</si>
  <si>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</si>
  <si>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</si>
  <si>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</si>
  <si>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</si>
  <si>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</si>
  <si>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</si>
  <si>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</si>
  <si>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</si>
  <si>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</si>
  <si>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</si>
  <si>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</si>
  <si>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</si>
  <si>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</si>
  <si>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</si>
  <si>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</si>
  <si>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</si>
  <si>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</si>
  <si>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</si>
  <si>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</si>
  <si>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</si>
  <si>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</si>
  <si>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</si>
  <si>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</si>
  <si>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</si>
  <si>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</si>
  <si>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</si>
  <si>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</si>
  <si>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</si>
  <si>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</si>
  <si>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</si>
  <si>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</si>
  <si>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</si>
  <si>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</si>
  <si>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</si>
  <si>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</si>
  <si>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</si>
  <si>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</si>
  <si>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</si>
  <si>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</si>
  <si>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</si>
  <si>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</si>
  <si>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</si>
  <si>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</si>
  <si>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</si>
  <si>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</si>
  <si>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</si>
  <si>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</si>
  <si>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</si>
  <si>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</si>
  <si>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</si>
  <si>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</si>
  <si>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</si>
  <si>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</si>
  <si>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</si>
  <si>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</si>
  <si>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</si>
  <si>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</si>
  <si>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</si>
  <si>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</si>
  <si>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</si>
  <si>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</si>
  <si>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</si>
  <si>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</si>
  <si>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</si>
  <si>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</si>
  <si>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</si>
  <si>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</si>
  <si>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</si>
  <si>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</si>
  <si>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</si>
  <si>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</si>
  <si>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</si>
  <si>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</si>
  <si>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</si>
  <si>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</si>
  <si>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</si>
  <si>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</si>
  <si>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</si>
  <si>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</si>
  <si>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</si>
  <si>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</si>
  <si>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</si>
  <si>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</si>
  <si>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</si>
  <si>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</si>
  <si>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</si>
  <si>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</si>
  <si>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</si>
  <si>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</si>
  <si>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</si>
  <si>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</si>
  <si>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</si>
  <si>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</si>
  <si>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</si>
  <si>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</si>
  <si>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</si>
  <si>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</si>
  <si>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</si>
  <si>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</si>
  <si>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</si>
  <si>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</si>
  <si>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</si>
  <si>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</si>
  <si>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</si>
  <si>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</si>
  <si>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</si>
  <si>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</si>
  <si>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</si>
  <si>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</si>
  <si>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</si>
  <si>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</si>
  <si>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</si>
  <si>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</si>
  <si>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</si>
  <si>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</si>
  <si>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</si>
  <si>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</si>
  <si>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</si>
  <si>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</si>
  <si>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</si>
  <si>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</si>
  <si>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</si>
  <si>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</si>
  <si>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</si>
  <si>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</si>
  <si>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</si>
  <si>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</si>
  <si>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</si>
  <si>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</si>
  <si>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</si>
  <si>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</si>
  <si>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</si>
  <si>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</si>
  <si>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</si>
  <si>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</si>
  <si>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</si>
  <si>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</si>
  <si>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</si>
  <si>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</si>
  <si>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</si>
  <si>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</si>
  <si>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</si>
  <si>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</si>
  <si>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</si>
  <si>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</si>
  <si>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</si>
  <si>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</si>
  <si>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</si>
  <si>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</si>
  <si>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</si>
  <si>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</si>
  <si>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</si>
  <si>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</si>
  <si>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</si>
  <si>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</si>
  <si>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</si>
  <si>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</si>
  <si>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</si>
  <si>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</si>
  <si>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</si>
  <si>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</si>
  <si>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</si>
  <si>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</si>
  <si>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</si>
  <si>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</si>
  <si>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</si>
  <si>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</si>
  <si>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</si>
  <si>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</si>
  <si>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</si>
  <si>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</si>
  <si>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</si>
  <si>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</si>
  <si>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</si>
  <si>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</si>
  <si>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</si>
  <si>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</si>
  <si>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</si>
  <si>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</si>
  <si>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</si>
  <si>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</si>
  <si>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</si>
  <si>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</si>
  <si>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</si>
  <si>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</si>
  <si>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</si>
  <si>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</si>
  <si>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</si>
  <si>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</si>
  <si>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</si>
  <si>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</si>
  <si>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</si>
  <si>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</si>
  <si>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</si>
  <si>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</si>
  <si>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</si>
  <si>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</si>
  <si>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</si>
  <si>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</si>
  <si>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</si>
  <si>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</si>
  <si>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</si>
  <si>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</si>
  <si>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</si>
  <si>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</si>
  <si>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</si>
  <si>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</si>
  <si>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</si>
  <si>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</si>
  <si>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</si>
  <si>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</si>
  <si>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</si>
  <si>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</si>
  <si>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</si>
  <si>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</si>
  <si>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</si>
  <si>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</si>
  <si>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</si>
  <si>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</si>
  <si>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</si>
  <si>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</si>
  <si>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</si>
  <si>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</si>
  <si>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</si>
  <si>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</si>
  <si>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</si>
  <si>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</si>
  <si>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</si>
  <si>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</si>
  <si>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</si>
  <si>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</si>
  <si>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</si>
  <si>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</si>
  <si>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</si>
  <si>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</si>
  <si>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</si>
  <si>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</si>
  <si>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</si>
  <si>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</si>
  <si>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</si>
  <si>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</si>
  <si>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</si>
  <si>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</si>
  <si>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</si>
  <si>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</si>
  <si>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</si>
  <si>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</si>
  <si>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</si>
  <si>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</si>
  <si>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</si>
  <si>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</si>
  <si>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</si>
  <si>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</si>
  <si>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</si>
  <si>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</si>
  <si>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</si>
  <si>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</si>
  <si>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</si>
  <si>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</si>
  <si>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</si>
  <si>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</si>
  <si>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</si>
  <si>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</si>
  <si>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</si>
  <si>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</si>
  <si>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</si>
  <si>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</si>
  <si>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</si>
  <si>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</si>
  <si>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</si>
  <si>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</si>
  <si>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</si>
  <si>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</si>
  <si>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</si>
  <si>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</si>
  <si>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</si>
  <si>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</si>
  <si>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</si>
  <si>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</si>
  <si>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</si>
  <si>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</si>
  <si>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</si>
  <si>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</si>
  <si>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</si>
  <si>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</si>
  <si>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</si>
  <si>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</si>
  <si>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</si>
  <si>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</si>
  <si>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</si>
  <si>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</si>
  <si>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</si>
  <si>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</si>
  <si>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</si>
  <si>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</si>
  <si>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</si>
  <si>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</si>
  <si>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</si>
  <si>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</si>
  <si>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</si>
  <si>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</si>
  <si>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</si>
  <si>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</si>
  <si>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</si>
  <si>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</si>
  <si>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</si>
  <si>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</si>
  <si>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</si>
  <si>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</si>
  <si>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</si>
  <si>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</si>
  <si>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</si>
  <si>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</si>
  <si>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</si>
  <si>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</si>
  <si>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</si>
  <si>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</si>
  <si>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</si>
  <si>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</si>
  <si>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</si>
  <si>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</si>
  <si>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</si>
  <si>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</si>
  <si>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</si>
  <si>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</si>
  <si>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</si>
  <si>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</si>
  <si>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</si>
  <si>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</si>
  <si>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</si>
  <si>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</si>
  <si>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</si>
  <si>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</si>
  <si>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</si>
  <si>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</si>
  <si>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</si>
  <si>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</si>
  <si>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</si>
  <si>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</si>
  <si>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</si>
  <si>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</si>
  <si>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</si>
  <si>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</si>
  <si>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</si>
  <si>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</si>
  <si>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</si>
  <si>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</si>
  <si>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</si>
  <si>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</si>
  <si>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</si>
  <si>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</si>
  <si>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</si>
  <si>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</si>
  <si>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</si>
  <si>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</si>
  <si>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</si>
  <si>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</si>
  <si>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</si>
  <si>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</si>
  <si>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</si>
  <si>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</si>
  <si>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</si>
  <si>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</si>
  <si>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</si>
  <si>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</si>
  <si>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</si>
  <si>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</si>
  <si>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</si>
  <si>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</si>
  <si>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</si>
  <si>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</si>
  <si>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</si>
  <si>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</si>
  <si>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</si>
  <si>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</si>
  <si>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</si>
  <si>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</si>
  <si>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</si>
  <si>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</si>
  <si>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</si>
  <si>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</si>
  <si>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</si>
  <si>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</si>
  <si>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</si>
  <si>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</si>
  <si>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</si>
  <si>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</si>
  <si>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</si>
  <si>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</si>
  <si>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</si>
  <si>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</si>
  <si>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</si>
  <si>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</si>
  <si>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</si>
  <si>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</si>
  <si>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</si>
  <si>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</si>
  <si>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</si>
  <si>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</si>
  <si>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</si>
  <si>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</si>
  <si>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</si>
  <si>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</si>
  <si>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</si>
  <si>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</si>
  <si>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</si>
  <si>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</si>
  <si>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</si>
  <si>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</si>
  <si>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</si>
  <si>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</si>
  <si>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</si>
  <si>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</si>
  <si>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</si>
  <si>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</si>
  <si>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</si>
  <si>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</si>
  <si>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</si>
  <si>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</si>
  <si>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</si>
  <si>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</si>
  <si>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</si>
  <si>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</si>
  <si>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</si>
  <si>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</si>
  <si>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</si>
  <si>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</si>
  <si>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</si>
  <si>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</si>
  <si>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</si>
  <si>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</si>
  <si>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</si>
  <si>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</si>
  <si>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</si>
  <si>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</si>
  <si>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</si>
  <si>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</si>
  <si>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</si>
  <si>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</si>
  <si>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</si>
  <si>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</si>
  <si>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</si>
  <si>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</si>
  <si>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</si>
  <si>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</si>
  <si>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</si>
  <si>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</si>
  <si>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</si>
  <si>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</si>
  <si>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</si>
  <si>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</si>
  <si>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</si>
  <si>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</si>
  <si>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</si>
  <si>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</si>
  <si>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</si>
  <si>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</si>
  <si>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</si>
  <si>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</si>
  <si>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</si>
  <si>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</si>
  <si>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</si>
  <si>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</si>
  <si>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</si>
  <si>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</si>
  <si>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</si>
  <si>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</si>
  <si>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</si>
  <si>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</si>
  <si>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</si>
  <si>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</si>
  <si>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</si>
  <si>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</si>
  <si>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</si>
  <si>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</si>
  <si>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</si>
  <si>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</si>
  <si>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</si>
  <si>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</si>
  <si>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</si>
  <si>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</si>
  <si>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</si>
  <si>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</si>
  <si>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</si>
  <si>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</si>
  <si>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</si>
  <si>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</si>
  <si>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</si>
  <si>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</si>
  <si>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</si>
  <si>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</si>
  <si>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</si>
  <si>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</si>
  <si>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</si>
  <si>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</si>
  <si>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</si>
  <si>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</si>
  <si>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</si>
  <si>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</si>
  <si>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</si>
  <si>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</si>
  <si>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</si>
  <si>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</si>
  <si>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</si>
  <si>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</si>
  <si>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</si>
  <si>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</si>
  <si>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</si>
  <si>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</si>
  <si>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</si>
  <si>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</si>
  <si>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</si>
  <si>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</si>
  <si>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</si>
  <si>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</si>
  <si>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</si>
  <si>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</si>
  <si>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</si>
  <si>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</si>
  <si>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</si>
  <si>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</si>
  <si>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</si>
  <si>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</si>
  <si>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</si>
  <si>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</si>
  <si>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</si>
  <si>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</si>
  <si>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</si>
  <si>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</si>
  <si>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</si>
  <si>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</si>
  <si>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</si>
  <si>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</si>
  <si>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</si>
  <si>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</si>
  <si>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</si>
  <si>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</si>
  <si>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</si>
  <si>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</si>
  <si>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</si>
  <si>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</si>
  <si>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</si>
  <si>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</si>
  <si>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</si>
  <si>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</si>
  <si>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</si>
  <si>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</si>
  <si>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</si>
  <si>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</si>
  <si>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</si>
  <si>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</si>
  <si>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</si>
  <si>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</si>
  <si>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</si>
  <si>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</si>
  <si>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</si>
  <si>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</si>
  <si>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</si>
  <si>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</si>
  <si>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</si>
  <si>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</si>
  <si>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</si>
  <si>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</si>
  <si>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</si>
  <si>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</si>
  <si>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</si>
  <si>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</si>
  <si>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</si>
  <si>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</si>
  <si>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</si>
  <si>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</si>
  <si>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</si>
  <si>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</si>
  <si>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</si>
  <si>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</si>
  <si>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</si>
  <si>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</si>
  <si>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</si>
  <si>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</si>
  <si>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</si>
  <si>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</si>
  <si>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</si>
  <si>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</si>
  <si>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</si>
  <si>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</si>
  <si>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</si>
  <si>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</si>
  <si>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</si>
  <si>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</si>
  <si>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</si>
  <si>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</si>
  <si>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</si>
  <si>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</si>
  <si>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</si>
  <si>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</si>
  <si>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</si>
  <si>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</si>
  <si>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</si>
  <si>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</si>
  <si>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</si>
  <si>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</si>
  <si>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</si>
  <si>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</si>
  <si>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</si>
  <si>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</si>
  <si>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</si>
  <si>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</si>
  <si>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</si>
  <si>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</si>
  <si>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</si>
  <si>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</si>
  <si>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</si>
  <si>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</si>
  <si>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</si>
  <si>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</si>
  <si>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</si>
  <si>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</si>
  <si>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</si>
  <si>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</si>
  <si>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</si>
  <si>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</si>
  <si>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</si>
  <si>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</si>
  <si>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</si>
  <si>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</si>
  <si>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</si>
  <si>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</si>
  <si>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</si>
  <si>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</si>
  <si>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</si>
  <si>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</si>
  <si>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</si>
  <si>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</si>
  <si>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</si>
  <si>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</si>
  <si>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</si>
  <si>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</si>
  <si>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</si>
  <si>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</si>
  <si>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</si>
  <si>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</si>
  <si>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</si>
  <si>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</si>
  <si>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</si>
  <si>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</si>
  <si>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</si>
  <si>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</si>
  <si>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</si>
  <si>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</si>
  <si>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</si>
  <si>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</si>
  <si>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</si>
  <si>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</si>
  <si>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</si>
  <si>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</si>
  <si>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</si>
  <si>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</si>
  <si>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</si>
  <si>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</si>
  <si>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</si>
  <si>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</si>
  <si>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</si>
  <si>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</si>
  <si>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</si>
  <si>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</si>
  <si>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</si>
  <si>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</si>
  <si>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</si>
  <si>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</si>
  <si>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</si>
  <si>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</si>
  <si>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</si>
  <si>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</si>
  <si>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</si>
  <si>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</si>
  <si>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</si>
  <si>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</si>
  <si>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</si>
  <si>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</si>
  <si>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</si>
  <si>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</si>
  <si>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</si>
  <si>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</si>
  <si>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</si>
  <si>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</si>
  <si>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</si>
  <si>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</si>
  <si>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</si>
  <si>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</si>
  <si>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</si>
  <si>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</si>
  <si>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</si>
  <si>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</si>
  <si>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</si>
  <si>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</si>
  <si>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</si>
  <si>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</si>
  <si>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</si>
  <si>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</si>
  <si>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</si>
  <si>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</si>
  <si>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</si>
  <si>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</si>
  <si>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</si>
  <si>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</si>
  <si>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</si>
  <si>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</si>
  <si>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</si>
  <si>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</si>
  <si>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</si>
  <si>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</si>
  <si>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</si>
  <si>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</si>
  <si>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</si>
  <si>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</si>
  <si>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</si>
  <si>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</si>
  <si>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</si>
  <si>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</si>
  <si>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</si>
  <si>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</si>
  <si>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</si>
  <si>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</si>
  <si>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</si>
  <si>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</si>
  <si>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</si>
  <si>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</si>
  <si>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</si>
  <si>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</si>
  <si>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</si>
  <si>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</si>
  <si>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</si>
  <si>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</si>
  <si>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</si>
  <si>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</si>
  <si>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</si>
  <si>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</si>
  <si>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</si>
  <si>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</si>
  <si>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</si>
  <si>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</si>
  <si>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</si>
  <si>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</si>
  <si>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</si>
  <si>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</si>
  <si>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</si>
  <si>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</si>
  <si>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</si>
  <si>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</si>
  <si>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</si>
  <si>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</si>
  <si>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</si>
  <si>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</si>
  <si>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</si>
  <si>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</si>
  <si>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</si>
  <si>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</si>
  <si>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</si>
  <si>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</si>
  <si>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</si>
  <si>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</si>
  <si>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</si>
  <si>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</si>
  <si>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</si>
  <si>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</si>
  <si>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</si>
  <si>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</si>
  <si>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</si>
  <si>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</si>
  <si>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</si>
  <si>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</si>
  <si>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</si>
  <si>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</si>
  <si>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</si>
  <si>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</si>
  <si>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</si>
  <si>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</si>
  <si>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</si>
  <si>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</si>
  <si>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</si>
  <si>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</si>
  <si>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</si>
  <si>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</si>
  <si>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</si>
  <si>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</si>
  <si>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</si>
  <si>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</si>
  <si>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</si>
  <si>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</si>
  <si>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</si>
  <si>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</si>
  <si>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</si>
  <si>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</si>
  <si>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</si>
  <si>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</si>
  <si>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</si>
  <si>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</si>
  <si>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</si>
  <si>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</si>
  <si>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</si>
  <si>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</si>
  <si>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</si>
  <si>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</si>
  <si>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</si>
  <si>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</si>
  <si>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</si>
  <si>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</si>
  <si>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</si>
  <si>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</si>
  <si>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</si>
  <si>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</si>
  <si>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</si>
  <si>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</si>
  <si>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</si>
  <si>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</si>
  <si>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</si>
  <si>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</si>
  <si>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</si>
  <si>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</si>
  <si>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</si>
  <si>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</si>
  <si>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</si>
  <si>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</si>
  <si>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</si>
  <si>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</si>
  <si>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</si>
  <si>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</si>
  <si>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</si>
  <si>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</si>
  <si>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</si>
  <si>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</si>
  <si>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</si>
  <si>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</si>
  <si>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</si>
  <si>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</si>
  <si>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</si>
  <si>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</si>
  <si>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</si>
  <si>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</si>
  <si>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</si>
  <si>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</si>
  <si>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</si>
  <si>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</si>
  <si>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</si>
  <si>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</si>
  <si>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</si>
  <si>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</si>
  <si>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</si>
  <si>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</si>
  <si>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</si>
  <si>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</si>
  <si>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</si>
  <si>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</si>
  <si>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</si>
  <si>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</si>
  <si>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</si>
  <si>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</si>
  <si>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</si>
  <si>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</si>
  <si>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</si>
  <si>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</si>
  <si>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</si>
  <si>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</si>
  <si>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</si>
  <si>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</si>
  <si>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</si>
  <si>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</si>
  <si>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</si>
  <si>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</si>
  <si>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</si>
  <si>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</si>
  <si>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</si>
  <si>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</si>
  <si>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</si>
  <si>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</si>
  <si>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</si>
  <si>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</si>
  <si>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</si>
  <si>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</si>
  <si>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</si>
  <si>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</si>
  <si>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</si>
  <si>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</si>
  <si>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</si>
  <si>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</si>
  <si>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</si>
  <si>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</si>
  <si>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</si>
  <si>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</si>
  <si>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</si>
  <si>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</si>
  <si>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</si>
  <si>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</si>
  <si>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</si>
  <si>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</si>
  <si>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</si>
  <si>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</si>
  <si>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</si>
  <si>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</si>
  <si>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</si>
  <si>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</si>
  <si>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</si>
  <si>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</si>
  <si>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</si>
  <si>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</si>
  <si>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</si>
  <si>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</si>
  <si>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</si>
  <si>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</si>
  <si>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</si>
  <si>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</si>
  <si>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</si>
  <si>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</si>
  <si>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</si>
  <si>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</si>
  <si>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</si>
  <si>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</si>
  <si>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</si>
  <si>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</si>
  <si>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</si>
  <si>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</si>
  <si>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</si>
  <si>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</si>
  <si>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</si>
  <si>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</si>
  <si>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</si>
  <si>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</si>
  <si>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</si>
  <si>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</si>
  <si>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</si>
  <si>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</si>
  <si>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</si>
  <si>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</si>
  <si>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</si>
  <si>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</si>
  <si>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</si>
  <si>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</si>
  <si>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</si>
  <si>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</si>
  <si>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</si>
  <si>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</si>
  <si>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</si>
  <si>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</si>
  <si>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</si>
  <si>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</si>
  <si>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</si>
  <si>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</si>
  <si>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</si>
  <si>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</si>
  <si>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</si>
  <si>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</si>
  <si>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</si>
  <si>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</si>
  <si>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</si>
  <si>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</si>
  <si>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</si>
  <si>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</si>
  <si>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</si>
  <si>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</si>
  <si>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</si>
  <si>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</si>
  <si>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</si>
  <si>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</si>
  <si>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</si>
  <si>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</si>
  <si>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</si>
  <si>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</si>
  <si>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</si>
  <si>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</si>
  <si>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</si>
  <si>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</si>
  <si>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</si>
  <si>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</si>
  <si>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</si>
  <si>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</si>
  <si>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</si>
  <si>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</si>
  <si>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</si>
  <si>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</si>
  <si>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</si>
  <si>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</si>
  <si>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</si>
  <si>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</si>
  <si>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</si>
  <si>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</si>
  <si>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</si>
  <si>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</si>
  <si>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</si>
  <si>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</si>
  <si>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</si>
  <si>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</si>
  <si>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</si>
  <si>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</si>
  <si>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</si>
  <si>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</si>
  <si>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</si>
  <si>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</si>
  <si>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</si>
  <si>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</si>
  <si>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</si>
  <si>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</si>
  <si>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</si>
  <si>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</si>
  <si>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</si>
  <si>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</si>
  <si>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</si>
  <si>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</si>
  <si>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</si>
  <si>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</si>
  <si>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</si>
  <si>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</si>
  <si>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</si>
  <si>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</si>
  <si>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</si>
  <si>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</si>
  <si>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</si>
  <si>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</si>
  <si>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</si>
  <si>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</si>
  <si>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</si>
  <si>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</si>
  <si>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</si>
  <si>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</si>
  <si>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</si>
  <si>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</si>
  <si>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</si>
  <si>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</si>
  <si>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</si>
  <si>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</si>
  <si>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</si>
  <si>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</si>
  <si>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</si>
  <si>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</si>
  <si>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</si>
  <si>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</si>
  <si>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</si>
  <si>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</si>
  <si>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</si>
  <si>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</si>
  <si>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</si>
  <si>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</si>
  <si>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</si>
  <si>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</si>
  <si>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</si>
  <si>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</si>
  <si>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</si>
  <si>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</si>
  <si>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</si>
  <si>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</si>
  <si>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</si>
  <si>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</si>
  <si>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</si>
  <si>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</si>
  <si>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</si>
  <si>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</si>
  <si>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</si>
  <si>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</si>
  <si>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</si>
  <si>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</si>
  <si>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</si>
  <si>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</si>
  <si>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</si>
  <si>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</si>
  <si>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</si>
  <si>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</si>
  <si>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</si>
  <si>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</si>
  <si>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</si>
  <si>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</si>
  <si>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</si>
  <si>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</si>
  <si>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</si>
  <si>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</si>
  <si>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</si>
  <si>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</si>
  <si>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</si>
  <si>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</si>
  <si>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</si>
  <si>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</si>
  <si>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</si>
  <si>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</si>
  <si>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</si>
  <si>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</si>
  <si>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</si>
  <si>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</si>
  <si>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</si>
  <si>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</si>
  <si>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</si>
  <si>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</si>
  <si>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</si>
  <si>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</si>
  <si>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</si>
  <si>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</si>
  <si>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</si>
  <si>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</si>
  <si>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</si>
  <si>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</si>
  <si>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</si>
  <si>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</si>
  <si>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</si>
  <si>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</si>
  <si>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</si>
  <si>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</si>
  <si>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</si>
  <si>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</si>
  <si>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</si>
  <si>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</si>
  <si>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</si>
  <si>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</si>
  <si>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</si>
  <si>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</si>
  <si>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</si>
  <si>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</si>
  <si>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</si>
  <si>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</si>
  <si>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</si>
  <si>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</si>
  <si>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</si>
  <si>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</si>
  <si>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</si>
  <si>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</si>
  <si>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</si>
  <si>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</si>
  <si>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</si>
  <si>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</si>
  <si>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</si>
  <si>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</si>
  <si>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</si>
  <si>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</si>
  <si>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</si>
  <si>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</si>
  <si>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</si>
  <si>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</si>
  <si>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</si>
  <si>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</si>
  <si>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</si>
  <si>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</si>
  <si>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</si>
  <si>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</si>
  <si>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</si>
  <si>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</si>
  <si>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</si>
  <si>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</si>
  <si>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</si>
  <si>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</si>
  <si>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</si>
  <si>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</si>
  <si>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</si>
  <si>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</si>
  <si>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</si>
  <si>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</si>
  <si>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</si>
  <si>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</si>
  <si>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</si>
  <si>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</si>
  <si>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</si>
  <si>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</si>
  <si>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</si>
  <si>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</si>
  <si>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</si>
  <si>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</si>
  <si>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</si>
  <si>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</si>
  <si>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</si>
  <si>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</si>
  <si>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</si>
  <si>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</si>
  <si>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</si>
  <si>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</si>
  <si>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</si>
  <si>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</si>
  <si>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</si>
  <si>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</si>
  <si>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</si>
  <si>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</si>
  <si>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</si>
  <si>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</si>
  <si>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</si>
  <si>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</si>
  <si>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</si>
  <si>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</si>
  <si>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</si>
  <si>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</si>
  <si>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</si>
  <si>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</si>
  <si>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</si>
  <si>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</si>
  <si>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</si>
  <si>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</si>
  <si>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</si>
  <si>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</si>
  <si>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</si>
  <si>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</si>
  <si>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</si>
  <si>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</si>
  <si>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</si>
  <si>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</si>
  <si>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</si>
  <si>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</si>
  <si>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</si>
  <si>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</si>
  <si>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</si>
  <si>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</si>
  <si>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</si>
  <si>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</si>
  <si>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</si>
  <si>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</si>
  <si>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</si>
  <si>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</si>
  <si>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</si>
  <si>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</si>
  <si>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</si>
  <si>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</si>
  <si>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</si>
  <si>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</si>
  <si>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</si>
  <si>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</si>
  <si>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</si>
  <si>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</si>
  <si>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</si>
  <si>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</si>
  <si>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</si>
  <si>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</si>
  <si>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</si>
  <si>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</si>
  <si>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</si>
  <si>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</si>
  <si>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</si>
  <si>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</si>
  <si>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</si>
  <si>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</si>
  <si>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</si>
  <si>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</si>
  <si>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</si>
  <si>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</si>
  <si>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</si>
  <si>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</si>
  <si>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</si>
  <si>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</si>
  <si>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</si>
  <si>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</si>
  <si>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</si>
  <si>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</si>
  <si>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</si>
  <si>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</si>
  <si>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</si>
  <si>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</si>
  <si>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</si>
  <si>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</si>
  <si>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</si>
  <si>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</si>
  <si>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</si>
  <si>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</si>
  <si>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</si>
  <si>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</si>
  <si>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</si>
  <si>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</si>
  <si>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</si>
  <si>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</si>
  <si>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</si>
  <si>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</si>
  <si>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</si>
  <si>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</si>
  <si>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</si>
  <si>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</si>
  <si>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</si>
  <si>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</si>
  <si>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</si>
  <si>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</si>
  <si>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</si>
  <si>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</si>
  <si>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</si>
  <si>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</si>
  <si>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</si>
  <si>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</si>
  <si>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</si>
  <si>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</si>
  <si>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</si>
  <si>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</si>
  <si>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</si>
  <si>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</si>
  <si>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</si>
  <si>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</si>
  <si>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</si>
  <si>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</si>
  <si>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</si>
  <si>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</si>
  <si>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</si>
  <si>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</si>
  <si>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</si>
  <si>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</si>
  <si>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</si>
  <si>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</si>
  <si>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</si>
  <si>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</si>
  <si>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</si>
  <si>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</si>
  <si>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</si>
  <si>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</si>
  <si>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</si>
  <si>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</si>
  <si>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</si>
  <si>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</si>
  <si>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</si>
  <si>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</si>
  <si>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</si>
  <si>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</si>
  <si>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</si>
  <si>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</si>
  <si>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</si>
  <si>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</si>
  <si>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</si>
  <si>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</si>
  <si>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</si>
  <si>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</si>
  <si>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</si>
  <si>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</si>
  <si>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</si>
  <si>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</si>
  <si>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</si>
  <si>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</si>
  <si>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</si>
  <si>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</si>
  <si>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</si>
  <si>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</si>
  <si>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</si>
  <si>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</si>
  <si>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</si>
  <si>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</si>
  <si>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</si>
  <si>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</si>
  <si>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</si>
  <si>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</si>
  <si>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</si>
  <si>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</si>
  <si>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</si>
  <si>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</si>
  <si>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</si>
  <si>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</si>
  <si>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</si>
  <si>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</si>
  <si>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</si>
  <si>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</si>
  <si>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</si>
  <si>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</si>
  <si>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</si>
  <si>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</si>
  <si>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</si>
  <si>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</si>
  <si>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</si>
  <si>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</si>
  <si>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</si>
  <si>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</si>
  <si>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</si>
  <si>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</si>
  <si>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</si>
  <si>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</si>
  <si>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</si>
  <si>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</si>
  <si>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</si>
  <si>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</si>
  <si>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</si>
  <si>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</si>
  <si>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</si>
  <si>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</si>
  <si>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</si>
  <si>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</si>
  <si>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</si>
  <si>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</si>
  <si>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</si>
  <si>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</si>
  <si>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</si>
  <si>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</si>
  <si>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</si>
  <si>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</si>
  <si>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</si>
  <si>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</si>
  <si>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</si>
  <si>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</si>
  <si>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</si>
  <si>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</si>
  <si>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</si>
  <si>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</si>
  <si>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</si>
  <si>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</si>
  <si>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</si>
  <si>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</si>
  <si>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</si>
  <si>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</si>
  <si>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</si>
  <si>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</si>
  <si>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</si>
  <si>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</si>
  <si>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</si>
  <si>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</si>
  <si>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</si>
  <si>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</si>
  <si>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</si>
  <si>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</si>
  <si>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</si>
  <si>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</si>
  <si>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</si>
  <si>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</si>
  <si>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</si>
  <si>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</si>
  <si>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</si>
  <si>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</si>
  <si>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</si>
  <si>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</si>
  <si>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</si>
  <si>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</si>
  <si>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</si>
  <si>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</si>
  <si>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</si>
  <si>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</si>
  <si>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</si>
  <si>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</si>
  <si>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</si>
  <si>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</si>
  <si>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</si>
  <si>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</si>
  <si>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</si>
  <si>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</si>
  <si>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</si>
  <si>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</si>
  <si>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</si>
  <si>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</si>
  <si>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</si>
  <si>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</si>
  <si>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</si>
  <si>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</si>
  <si>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</si>
  <si>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</si>
  <si>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</si>
  <si>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</si>
  <si>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</si>
  <si>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</si>
  <si>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</si>
  <si>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</si>
  <si>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</si>
  <si>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</si>
  <si>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</si>
  <si>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</si>
  <si>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</si>
  <si>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</si>
  <si>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</si>
  <si>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</si>
  <si>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</si>
  <si>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</si>
  <si>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</si>
  <si>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</si>
  <si>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</si>
  <si>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</si>
  <si>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</si>
  <si>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</si>
  <si>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</si>
  <si>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</si>
  <si>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</si>
  <si>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</si>
  <si>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</si>
  <si>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</si>
  <si>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</si>
  <si>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</si>
  <si>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</si>
  <si>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</si>
  <si>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</si>
  <si>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</si>
  <si>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</si>
  <si>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</si>
  <si>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</si>
  <si>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</si>
  <si>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</si>
  <si>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</si>
  <si>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</si>
  <si>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</si>
  <si>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</si>
  <si>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</si>
  <si>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</si>
  <si>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</si>
  <si>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</si>
  <si>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</si>
  <si>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</si>
  <si>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</si>
  <si>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</si>
  <si>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</si>
  <si>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</si>
  <si>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</si>
  <si>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</si>
  <si>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</si>
  <si>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</si>
  <si>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</si>
  <si>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</si>
  <si>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</si>
  <si>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</si>
  <si>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</si>
  <si>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</si>
  <si>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</si>
  <si>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</si>
  <si>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</si>
  <si>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</si>
  <si>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</si>
  <si>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</si>
  <si>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</si>
  <si>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</si>
  <si>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</si>
  <si>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</si>
  <si>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</si>
  <si>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</si>
  <si>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</si>
  <si>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</si>
  <si>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</si>
  <si>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</si>
  <si>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</si>
  <si>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</si>
  <si>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</si>
  <si>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</si>
  <si>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</si>
  <si>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</si>
  <si>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</si>
  <si>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</si>
  <si>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</si>
  <si>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</si>
  <si>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</si>
  <si>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</si>
  <si>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</si>
  <si>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</si>
  <si>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</si>
  <si>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</si>
  <si>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</si>
  <si>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</si>
  <si>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</si>
  <si>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</si>
  <si>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</si>
  <si>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</si>
  <si>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</si>
  <si>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</si>
  <si>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</si>
  <si>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</si>
  <si>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</si>
  <si>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</si>
  <si>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</si>
  <si>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</si>
  <si>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</si>
  <si>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</si>
  <si>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</si>
  <si>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</si>
  <si>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</si>
  <si>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</si>
  <si>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</si>
  <si>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</si>
  <si>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</si>
  <si>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</si>
  <si>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</si>
  <si>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</si>
  <si>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</si>
  <si>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</si>
  <si>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</si>
  <si>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</si>
  <si>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</si>
  <si>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</si>
  <si>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</si>
  <si>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</si>
  <si>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</si>
  <si>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</si>
  <si>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</si>
  <si>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</si>
  <si>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</si>
  <si>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</si>
  <si>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</si>
  <si>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</si>
  <si>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</si>
  <si>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</si>
  <si>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</si>
  <si>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</si>
  <si>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</si>
  <si>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</si>
  <si>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</si>
  <si>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</si>
  <si>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</si>
  <si>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</si>
  <si>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</si>
  <si>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</si>
  <si>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</si>
  <si>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</si>
  <si>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</si>
  <si>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</si>
  <si>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</si>
  <si>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</si>
  <si>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</si>
  <si>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</si>
  <si>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</si>
  <si>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</si>
  <si>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</si>
  <si>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</si>
  <si>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</si>
  <si>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</si>
  <si>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</si>
  <si>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</si>
  <si>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</si>
  <si>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</si>
  <si>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</si>
  <si>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</si>
  <si>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</si>
  <si>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</si>
  <si>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</si>
  <si>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</si>
  <si>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</si>
  <si>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</si>
  <si>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</si>
  <si>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</si>
  <si>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</si>
  <si>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</si>
  <si>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</si>
  <si>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</si>
  <si>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</si>
  <si>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</si>
  <si>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</si>
  <si>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</si>
  <si>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</si>
  <si>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</si>
  <si>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</si>
  <si>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</si>
  <si>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</si>
  <si>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</si>
  <si>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</si>
  <si>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</si>
  <si>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</si>
  <si>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</si>
  <si>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</si>
  <si>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</si>
  <si>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</si>
  <si>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</si>
  <si>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</si>
  <si>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</si>
  <si>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</si>
  <si>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</si>
  <si>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</si>
  <si>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</si>
  <si>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</si>
  <si>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</si>
  <si>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</si>
  <si>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</si>
  <si>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</si>
  <si>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</si>
  <si>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</si>
  <si>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</si>
  <si>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</si>
  <si>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</si>
  <si>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</si>
  <si>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</si>
  <si>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</si>
  <si>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</si>
  <si>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</si>
  <si>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</si>
  <si>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</si>
  <si>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</si>
  <si>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</si>
  <si>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</si>
  <si>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</si>
  <si>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</si>
  <si>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</si>
  <si>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</si>
  <si>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</si>
  <si>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</si>
  <si>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</si>
  <si>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</si>
  <si>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</si>
  <si>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</si>
  <si>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</si>
  <si>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</si>
  <si>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</si>
  <si>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</si>
  <si>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</si>
  <si>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</si>
  <si>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</si>
  <si>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</si>
  <si>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</si>
  <si>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</si>
  <si>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</si>
  <si>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</si>
  <si>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</si>
  <si>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</si>
  <si>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</si>
  <si>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</si>
  <si>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</si>
  <si>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</si>
  <si>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</si>
  <si>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</si>
  <si>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</si>
  <si>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</si>
  <si>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</si>
  <si>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</si>
  <si>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</si>
  <si>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</si>
  <si>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</si>
  <si>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</si>
  <si>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</si>
  <si>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</si>
  <si>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</si>
  <si>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</si>
  <si>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</si>
  <si>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</si>
  <si>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</si>
  <si>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</si>
  <si>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</si>
  <si>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</si>
  <si>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</si>
  <si>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</si>
  <si>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</si>
  <si>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</si>
  <si>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</si>
  <si>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</si>
  <si>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</si>
  <si>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</si>
  <si>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</si>
  <si>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</si>
  <si>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</si>
  <si>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</si>
  <si>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</si>
  <si>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</si>
  <si>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</si>
  <si>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</si>
  <si>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</si>
  <si>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</si>
  <si>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</si>
  <si>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</si>
  <si>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</si>
  <si>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</si>
  <si>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</si>
  <si>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</si>
  <si>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</si>
  <si>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</si>
  <si>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</si>
  <si>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</si>
  <si>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</si>
  <si>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</si>
  <si>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</si>
  <si>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</si>
  <si>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</si>
  <si>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</si>
  <si>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</si>
  <si>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</si>
  <si>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</si>
  <si>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</si>
  <si>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</si>
  <si>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</si>
  <si>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</si>
  <si>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</si>
  <si>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</si>
  <si>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</si>
  <si>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</si>
  <si>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</si>
  <si>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</si>
  <si>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</si>
  <si>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</si>
  <si>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</si>
  <si>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</si>
  <si>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</si>
  <si>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</si>
  <si>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</si>
  <si>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</si>
  <si>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</si>
  <si>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</si>
  <si>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</si>
  <si>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</si>
  <si>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</si>
  <si>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</si>
  <si>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</si>
  <si>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</si>
  <si>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</si>
  <si>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</si>
  <si>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</si>
  <si>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</si>
  <si>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</si>
  <si>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</si>
  <si>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</si>
  <si>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</si>
  <si>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</si>
  <si>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</si>
  <si>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</si>
  <si>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</si>
  <si>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</si>
  <si>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</si>
  <si>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</si>
  <si>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</si>
  <si>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</si>
  <si>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</si>
  <si>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</si>
  <si>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</si>
  <si>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</si>
  <si>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</si>
  <si>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</si>
  <si>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</si>
  <si>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</si>
  <si>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</si>
  <si>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</si>
  <si>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</si>
  <si>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</si>
  <si>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</si>
  <si>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</si>
  <si>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</si>
  <si>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</si>
  <si>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</si>
  <si>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</si>
  <si>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</si>
  <si>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</si>
  <si>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</si>
  <si>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</si>
  <si>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</si>
  <si>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</si>
  <si>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</si>
  <si>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</si>
  <si>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</si>
  <si>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</si>
  <si>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</si>
  <si>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</si>
  <si>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</si>
  <si>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</si>
  <si>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</si>
  <si>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</si>
  <si>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</si>
  <si>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</si>
  <si>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</si>
  <si>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</si>
  <si>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</si>
  <si>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</si>
  <si>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</si>
  <si>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</si>
  <si>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</si>
  <si>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</si>
  <si>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</si>
  <si>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</si>
  <si>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</si>
  <si>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</si>
  <si>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</si>
  <si>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</si>
  <si>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</si>
  <si>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</si>
  <si>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</si>
  <si>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</si>
  <si>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</si>
  <si>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</si>
  <si>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</si>
  <si>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</si>
  <si>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</si>
  <si>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</si>
  <si>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</si>
  <si>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</si>
  <si>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</si>
  <si>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</si>
  <si>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</si>
  <si>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</si>
  <si>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</si>
  <si>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</si>
  <si>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</si>
  <si>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</si>
  <si>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</si>
  <si>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</si>
  <si>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</si>
  <si>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</si>
  <si>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</si>
  <si>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</si>
  <si>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</si>
  <si>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</si>
  <si>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</si>
  <si>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</si>
  <si>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</si>
  <si>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</si>
  <si>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</si>
  <si>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</si>
  <si>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</si>
  <si>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</si>
  <si>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</si>
  <si>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</si>
  <si>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</si>
  <si>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</si>
  <si>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</si>
  <si>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</si>
  <si>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</si>
  <si>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</si>
  <si>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</si>
  <si>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</si>
  <si>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</si>
  <si>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</si>
  <si>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</si>
  <si>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</si>
  <si>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</si>
  <si>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</si>
  <si>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</si>
  <si>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</si>
  <si>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</si>
  <si>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</si>
  <si>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</si>
  <si>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</si>
  <si>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</si>
  <si>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</si>
  <si>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</si>
  <si>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</si>
  <si>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</si>
  <si>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</si>
  <si>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</si>
  <si>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</si>
  <si>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</si>
  <si>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</si>
  <si>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</si>
  <si>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</si>
  <si>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</si>
  <si>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</si>
  <si>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</si>
  <si>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</si>
  <si>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</si>
  <si>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</si>
  <si>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</si>
  <si>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</si>
  <si>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</si>
  <si>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</si>
  <si>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</si>
  <si>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</si>
  <si>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</si>
  <si>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</si>
  <si>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</si>
  <si>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</si>
  <si>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</si>
  <si>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</si>
  <si>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</si>
  <si>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</si>
  <si>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</si>
  <si>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</si>
  <si>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</si>
  <si>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</si>
  <si>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</si>
  <si>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</si>
  <si>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</si>
  <si>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</si>
  <si>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</si>
  <si>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</si>
  <si>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</si>
  <si>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</si>
  <si>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</si>
  <si>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</si>
  <si>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</si>
  <si>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</si>
  <si>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</si>
  <si>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</si>
  <si>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</si>
  <si>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</si>
  <si>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</si>
  <si>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</si>
  <si>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</si>
  <si>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</si>
  <si>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</si>
  <si>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</si>
  <si>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</si>
  <si>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</si>
  <si>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</si>
  <si>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</si>
  <si>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</si>
  <si>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</si>
  <si>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</si>
  <si>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</si>
  <si>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</si>
  <si>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</si>
  <si>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</si>
  <si>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</si>
  <si>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</si>
  <si>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</si>
  <si>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</si>
  <si>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</si>
  <si>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</si>
  <si>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</si>
  <si>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</si>
  <si>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</si>
  <si>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</si>
  <si>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</si>
  <si>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</si>
  <si>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</si>
  <si>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</si>
  <si>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</si>
  <si>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</si>
  <si>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</si>
  <si>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</si>
  <si>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</si>
  <si>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</si>
  <si>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</si>
  <si>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</si>
  <si>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</si>
  <si>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</si>
  <si>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</si>
  <si>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</si>
  <si>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</si>
  <si>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</si>
  <si>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</si>
  <si>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</si>
  <si>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</si>
  <si>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</si>
  <si>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</si>
  <si>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</si>
  <si>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</si>
  <si>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</si>
  <si>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</si>
  <si>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</si>
  <si>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</si>
  <si>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</si>
  <si>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</si>
  <si>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</si>
  <si>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</si>
  <si>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</si>
  <si>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</si>
  <si>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</si>
  <si>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</si>
  <si>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</si>
  <si>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</si>
  <si>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</si>
  <si>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</si>
  <si>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</si>
  <si>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</si>
  <si>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</si>
  <si>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</si>
  <si>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</si>
  <si>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</si>
  <si>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</si>
  <si>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</si>
  <si>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</si>
  <si>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</si>
  <si>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</si>
  <si>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</si>
  <si>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</si>
  <si>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</si>
  <si>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</si>
  <si>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</si>
  <si>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</si>
  <si>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</si>
  <si>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</si>
  <si>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</si>
  <si>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</si>
  <si>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</si>
  <si>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</si>
  <si>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</si>
  <si>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</si>
  <si>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</si>
  <si>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</si>
  <si>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</si>
  <si>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</si>
  <si>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</si>
  <si>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</si>
  <si>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</si>
  <si>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</si>
  <si>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</si>
  <si>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</si>
  <si>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</si>
  <si>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</si>
  <si>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</si>
  <si>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</si>
  <si>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</si>
  <si>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</si>
  <si>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</si>
  <si>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</si>
  <si>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</si>
  <si>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</si>
  <si>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</si>
  <si>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</si>
  <si>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</si>
  <si>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</si>
  <si>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</si>
  <si>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</si>
  <si>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</si>
  <si>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</si>
  <si>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</si>
  <si>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</si>
  <si>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</si>
  <si>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</si>
  <si>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</si>
  <si>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</si>
  <si>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</si>
  <si>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</si>
  <si>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</si>
  <si>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</si>
  <si>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</si>
  <si>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</si>
  <si>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</si>
  <si>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</si>
  <si>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</si>
  <si>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</si>
  <si>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</si>
  <si>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</si>
  <si>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</si>
  <si>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</si>
  <si>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</si>
  <si>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</si>
  <si>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</si>
  <si>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</si>
  <si>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</si>
  <si>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</si>
  <si>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</si>
  <si>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</si>
  <si>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</si>
  <si>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</si>
  <si>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</si>
  <si>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</si>
  <si>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</si>
  <si>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</si>
  <si>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</si>
  <si>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</si>
  <si>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</si>
  <si>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</si>
  <si>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</si>
  <si>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</si>
  <si>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</si>
  <si>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</si>
  <si>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</si>
  <si>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</si>
  <si>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</si>
  <si>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</si>
  <si>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</si>
  <si>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</si>
  <si>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</si>
  <si>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</si>
  <si>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</si>
  <si>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</si>
  <si>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</si>
  <si>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</si>
  <si>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</si>
  <si>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</si>
  <si>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</si>
  <si>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</si>
  <si>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</si>
  <si>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</si>
  <si>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</si>
  <si>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</si>
  <si>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</si>
  <si>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</si>
  <si>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</si>
  <si>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</si>
  <si>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</si>
  <si>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</si>
  <si>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</si>
  <si>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</si>
  <si>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</si>
  <si>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</si>
  <si>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</si>
  <si>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</si>
  <si>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</si>
  <si>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</si>
  <si>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</si>
  <si>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</si>
  <si>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</si>
  <si>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</si>
  <si>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</si>
  <si>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</si>
  <si>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</si>
  <si>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</si>
  <si>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</si>
  <si>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</si>
  <si>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</si>
  <si>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</si>
  <si>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</si>
  <si>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</si>
  <si>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</si>
  <si>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</si>
  <si>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</si>
  <si>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</si>
  <si>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</si>
  <si>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</si>
  <si>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</si>
  <si>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</si>
  <si>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</si>
  <si>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</si>
  <si>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</si>
  <si>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</si>
  <si>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</si>
  <si>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</si>
  <si>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</si>
  <si>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</si>
  <si>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</si>
  <si>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</si>
  <si>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</si>
  <si>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</si>
  <si>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</si>
  <si>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</si>
  <si>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</si>
  <si>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</si>
  <si>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</si>
  <si>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</si>
  <si>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</si>
  <si>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</si>
  <si>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</si>
  <si>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</si>
  <si>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</si>
  <si>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</si>
  <si>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</si>
  <si>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</si>
  <si>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</si>
  <si>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</si>
  <si>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</si>
  <si>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</si>
  <si>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</si>
  <si>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</si>
  <si>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</si>
  <si>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</si>
  <si>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</si>
  <si>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</si>
  <si>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</si>
  <si>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</si>
  <si>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</si>
  <si>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</si>
  <si>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</si>
  <si>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</si>
  <si>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</si>
  <si>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</si>
  <si>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</si>
  <si>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</si>
  <si>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</si>
  <si>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</si>
  <si>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</si>
  <si>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</si>
  <si>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</si>
  <si>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</si>
  <si>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</si>
  <si>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</si>
  <si>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</si>
  <si>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</si>
  <si>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</si>
  <si>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</si>
  <si>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</si>
  <si>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</si>
  <si>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</si>
  <si>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</si>
  <si>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</si>
  <si>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</si>
  <si>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</si>
  <si>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</si>
  <si>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</si>
  <si>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</si>
  <si>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</si>
  <si>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</si>
  <si>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</si>
  <si>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</si>
  <si>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</si>
  <si>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</si>
  <si>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</si>
  <si>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</si>
  <si>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</si>
  <si>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</si>
  <si>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</si>
  <si>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</si>
  <si>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</si>
  <si>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</si>
  <si>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</si>
  <si>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</si>
  <si>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</si>
  <si>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</si>
  <si>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</si>
  <si>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</si>
  <si>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</si>
  <si>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</si>
  <si>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</si>
  <si>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</si>
  <si>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</si>
  <si>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</si>
  <si>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</si>
  <si>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</si>
  <si>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</si>
  <si>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</si>
  <si>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</si>
  <si>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</si>
  <si>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</si>
  <si>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</si>
  <si>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</si>
  <si>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</si>
  <si>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</si>
  <si>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</si>
  <si>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</si>
  <si>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</si>
  <si>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</si>
  <si>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</si>
  <si>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</si>
  <si>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</si>
  <si>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</si>
  <si>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</si>
  <si>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</si>
  <si>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</si>
  <si>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</si>
  <si>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</si>
  <si>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</si>
  <si>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</si>
  <si>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</si>
  <si>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</si>
  <si>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</si>
  <si>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</si>
  <si>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</si>
  <si>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</si>
  <si>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</si>
  <si>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</si>
  <si>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</si>
  <si>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</si>
  <si>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</si>
  <si>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</si>
  <si>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</si>
  <si>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</si>
  <si>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</si>
  <si>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</si>
  <si>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</si>
  <si>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</si>
  <si>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</si>
  <si>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</si>
  <si>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</si>
  <si>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</si>
  <si>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</si>
  <si>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</si>
  <si>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</si>
  <si>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</si>
  <si>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</si>
  <si>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</si>
  <si>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</si>
  <si>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</si>
  <si>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</si>
  <si>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</si>
  <si>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</si>
  <si>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</si>
  <si>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</si>
  <si>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</si>
  <si>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</si>
  <si>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</si>
  <si>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</si>
  <si>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</si>
  <si>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</si>
  <si>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</si>
  <si>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</si>
  <si>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</si>
  <si>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</si>
  <si>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</si>
  <si>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</si>
  <si>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</si>
  <si>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</si>
  <si>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</si>
  <si>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</si>
  <si>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</si>
  <si>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</si>
  <si>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</si>
  <si>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</si>
  <si>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</si>
  <si>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</si>
  <si>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</si>
  <si>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</si>
  <si>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</si>
  <si>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</si>
  <si>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</si>
  <si>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</si>
  <si>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</si>
  <si>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</si>
  <si>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</si>
  <si>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</si>
  <si>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</si>
  <si>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</si>
  <si>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</si>
  <si>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</si>
  <si>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</si>
  <si>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</si>
  <si>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</si>
  <si>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</si>
  <si>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</si>
  <si>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</si>
  <si>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</si>
  <si>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</si>
  <si>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</si>
  <si>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</si>
  <si>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</si>
  <si>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</si>
  <si>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</si>
  <si>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</si>
  <si>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</si>
  <si>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</si>
  <si>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</si>
  <si>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</si>
  <si>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</si>
  <si>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</si>
  <si>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</si>
  <si>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</si>
  <si>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</si>
  <si>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</si>
  <si>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</si>
  <si>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</si>
  <si>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</si>
  <si>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</si>
  <si>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</si>
  <si>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</si>
  <si>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</si>
  <si>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</si>
  <si>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</si>
  <si>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</si>
  <si>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</si>
  <si>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</si>
  <si>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</si>
  <si>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</si>
  <si>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</si>
  <si>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</si>
  <si>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</si>
  <si>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</si>
  <si>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</si>
  <si>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</si>
  <si>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</si>
  <si>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</si>
  <si>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</si>
  <si>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</si>
  <si>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</si>
  <si>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</si>
  <si>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</si>
  <si>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</si>
  <si>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</si>
  <si>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</si>
  <si>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</si>
  <si>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</si>
  <si>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</si>
  <si>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</si>
  <si>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</si>
  <si>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</si>
  <si>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</si>
  <si>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</si>
  <si>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</si>
  <si>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</si>
  <si>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</si>
  <si>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</si>
  <si>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</si>
  <si>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</si>
  <si>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</si>
  <si>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</si>
  <si>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</si>
  <si>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</si>
  <si>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</si>
  <si>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</si>
  <si>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</si>
  <si>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</si>
  <si>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</si>
  <si>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</si>
  <si>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</si>
  <si>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</si>
  <si>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</si>
  <si>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</si>
  <si>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</si>
  <si>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</si>
  <si>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</si>
  <si>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</si>
  <si>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</si>
  <si>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</si>
  <si>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</si>
  <si>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</si>
  <si>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</si>
  <si>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</si>
  <si>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</si>
  <si>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</si>
  <si>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</si>
  <si>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</si>
  <si>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</si>
  <si>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</si>
  <si>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</si>
  <si>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</si>
  <si>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</si>
  <si>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</si>
  <si>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</si>
  <si>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</si>
  <si>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</si>
  <si>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</si>
  <si>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</si>
  <si>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</si>
  <si>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</si>
  <si>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</si>
  <si>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</si>
  <si>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</si>
  <si>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</si>
  <si>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</si>
  <si>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</si>
  <si>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</si>
  <si>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</si>
  <si>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</si>
  <si>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</si>
  <si>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</si>
  <si>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</si>
  <si>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</si>
  <si>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</si>
  <si>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</si>
  <si>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</si>
  <si>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</si>
  <si>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</si>
  <si>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</si>
  <si>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</si>
  <si>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</si>
  <si>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</si>
  <si>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</si>
  <si>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</si>
  <si>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</si>
  <si>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</si>
  <si>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</si>
  <si>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</si>
  <si>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</si>
  <si>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</si>
  <si>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</si>
  <si>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</si>
  <si>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</si>
  <si>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</si>
  <si>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</si>
  <si>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</si>
  <si>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</si>
  <si>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</si>
  <si>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</si>
  <si>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</si>
  <si>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</si>
  <si>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</si>
  <si>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</si>
  <si>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</si>
  <si>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</si>
  <si>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</si>
  <si>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</si>
  <si>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</si>
  <si>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</si>
  <si>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</si>
  <si>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</si>
  <si>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</si>
  <si>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</si>
  <si>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</si>
  <si>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</si>
  <si>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</si>
  <si>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</si>
  <si>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</si>
  <si>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</si>
  <si>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</si>
  <si>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</si>
  <si>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</si>
  <si>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</si>
  <si>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</si>
  <si>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</si>
  <si>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</si>
  <si>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</si>
  <si>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</si>
  <si>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</si>
  <si>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</si>
  <si>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</si>
  <si>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</si>
  <si>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</si>
  <si>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</si>
  <si>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</si>
  <si>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</si>
  <si>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</si>
  <si>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</si>
  <si>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</si>
  <si>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</si>
  <si>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</si>
  <si>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</si>
  <si>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</si>
  <si>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</si>
  <si>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</si>
  <si>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</si>
  <si>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</si>
  <si>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</si>
  <si>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</si>
  <si>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</si>
  <si>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</si>
  <si>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</si>
  <si>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</si>
  <si>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</si>
  <si>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</si>
  <si>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</si>
  <si>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</si>
  <si>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</si>
  <si>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</si>
  <si>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</si>
  <si>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</si>
  <si>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</si>
  <si>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</si>
  <si>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</si>
  <si>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</si>
  <si>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</si>
  <si>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</si>
  <si>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</si>
  <si>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</si>
  <si>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</si>
  <si>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</si>
  <si>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</si>
  <si>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</si>
  <si>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</si>
  <si>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</si>
  <si>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</si>
  <si>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</si>
  <si>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</si>
  <si>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</si>
  <si>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</si>
  <si>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</si>
  <si>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</si>
  <si>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</si>
  <si>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</si>
  <si>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</si>
  <si>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</si>
  <si>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</si>
  <si>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</si>
  <si>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</si>
  <si>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</si>
  <si>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</si>
  <si>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</si>
  <si>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</si>
  <si>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</si>
  <si>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</si>
  <si>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</si>
  <si>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</si>
  <si>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</si>
  <si>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</si>
  <si>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</si>
  <si>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</si>
  <si>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</si>
  <si>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</si>
  <si>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</si>
  <si>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</si>
  <si>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</si>
  <si>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</si>
  <si>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</si>
  <si>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</si>
  <si>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</si>
  <si>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</si>
  <si>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</si>
  <si>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</si>
  <si>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</si>
  <si>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</si>
  <si>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</si>
  <si>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</si>
  <si>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</si>
  <si>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</si>
  <si>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</si>
  <si>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</si>
  <si>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</si>
  <si>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</si>
  <si>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</si>
  <si>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</si>
  <si>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</si>
  <si>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</si>
  <si>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</si>
  <si>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</si>
  <si>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</si>
  <si>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</si>
  <si>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</si>
  <si>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</si>
  <si>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</si>
  <si>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</si>
  <si>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</si>
  <si>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</si>
  <si>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</si>
  <si>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</si>
  <si>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</si>
  <si>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</si>
  <si>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</si>
  <si>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</si>
  <si>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</si>
  <si>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</si>
  <si>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</si>
  <si>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</si>
  <si>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</si>
  <si>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</si>
  <si>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</si>
  <si>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</si>
  <si>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</si>
  <si>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</si>
  <si>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</si>
  <si>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</si>
  <si>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</si>
  <si>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</si>
  <si>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</si>
  <si>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</si>
  <si>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</si>
  <si>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</si>
  <si>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</si>
  <si>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</si>
  <si>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</si>
  <si>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</si>
  <si>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</si>
  <si>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</si>
  <si>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</si>
  <si>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</si>
  <si>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</si>
  <si>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</si>
  <si>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</si>
  <si>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</si>
  <si>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</si>
  <si>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</si>
  <si>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</si>
  <si>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</si>
  <si>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</si>
  <si>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</si>
  <si>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</si>
  <si>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</si>
  <si>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</si>
  <si>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</si>
  <si>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</si>
  <si>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</si>
  <si>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</si>
  <si>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</si>
  <si>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</si>
  <si>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</si>
  <si>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</si>
  <si>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</si>
  <si>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</si>
  <si>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</si>
  <si>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</si>
  <si>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</si>
  <si>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</si>
  <si>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</si>
  <si>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</si>
  <si>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</si>
  <si>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</si>
  <si>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</si>
  <si>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</si>
  <si>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</si>
  <si>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</si>
  <si>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</si>
  <si>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</si>
  <si>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</si>
  <si>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</si>
  <si>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</si>
  <si>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</si>
  <si>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</si>
  <si>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</si>
  <si>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</si>
  <si>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</si>
  <si>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</si>
  <si>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</si>
  <si>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</si>
  <si>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</si>
  <si>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</si>
  <si>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</si>
  <si>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</si>
  <si>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</si>
  <si>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</si>
  <si>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</si>
  <si>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</si>
  <si>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</si>
  <si>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</si>
  <si>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</si>
  <si>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</si>
  <si>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</si>
  <si>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</si>
  <si>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</si>
  <si>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</si>
  <si>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</si>
  <si>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</si>
  <si>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</si>
  <si>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</si>
  <si>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</si>
  <si>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</si>
  <si>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</si>
  <si>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</si>
  <si>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</si>
  <si>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</si>
  <si>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</si>
  <si>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</si>
  <si>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</si>
  <si>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</si>
  <si>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</si>
  <si>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</si>
  <si>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</si>
  <si>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</si>
  <si>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</si>
  <si>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</si>
  <si>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</si>
  <si>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</si>
  <si>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</si>
  <si>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</si>
  <si>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</si>
  <si>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</si>
  <si>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</si>
  <si>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</si>
  <si>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</si>
  <si>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</si>
  <si>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</si>
  <si>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</si>
  <si>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</si>
  <si>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</si>
  <si>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</si>
  <si>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</si>
  <si>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</si>
  <si>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</si>
  <si>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</si>
  <si>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</si>
  <si>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</si>
  <si>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</si>
  <si>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</si>
  <si>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</si>
  <si>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</si>
  <si>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</si>
  <si>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</si>
  <si>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</si>
  <si>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</si>
  <si>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</si>
  <si>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</si>
  <si>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</si>
  <si>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</si>
  <si>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</si>
  <si>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</si>
  <si>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</si>
  <si>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</si>
  <si>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</si>
  <si>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</si>
  <si>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</si>
  <si>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</si>
  <si>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</si>
  <si>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</si>
  <si>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</si>
  <si>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</si>
  <si>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</si>
  <si>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</si>
  <si>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</si>
  <si>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</si>
  <si>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</si>
  <si>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</si>
  <si>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</si>
  <si>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</si>
  <si>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</si>
  <si>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</si>
  <si>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</si>
  <si>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</si>
  <si>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</si>
  <si>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</si>
  <si>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</si>
  <si>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</si>
  <si>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</si>
  <si>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</si>
  <si>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</si>
  <si>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</si>
  <si>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</si>
  <si>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</si>
  <si>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</si>
  <si>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</si>
  <si>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</si>
  <si>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</si>
  <si>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</si>
  <si>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</si>
  <si>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</si>
  <si>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</si>
  <si>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</si>
  <si>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</si>
  <si>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</si>
  <si>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</si>
  <si>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</si>
  <si>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</si>
  <si>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</si>
  <si>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</si>
  <si>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</si>
  <si>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</si>
  <si>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</si>
  <si>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</si>
  <si>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</si>
  <si>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</si>
  <si>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</si>
  <si>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</si>
  <si>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</si>
  <si>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</si>
  <si>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</si>
  <si>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</si>
  <si>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</si>
  <si>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</si>
  <si>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</si>
  <si>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</si>
  <si>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</si>
  <si>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</si>
  <si>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</si>
  <si>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</si>
  <si>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</si>
  <si>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</si>
  <si>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</si>
  <si>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</si>
  <si>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</si>
  <si>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</si>
  <si>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</si>
  <si>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</si>
  <si>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</si>
  <si>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</si>
  <si>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</si>
  <si>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</si>
  <si>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</si>
  <si>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</si>
  <si>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</si>
  <si>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</si>
  <si>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</si>
  <si>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</si>
  <si>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</si>
  <si>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</si>
  <si>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</si>
  <si>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</si>
  <si>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</si>
  <si>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</si>
  <si>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</si>
  <si>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</si>
  <si>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</si>
  <si>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</si>
  <si>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</si>
  <si>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</si>
  <si>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</si>
  <si>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</si>
  <si>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</si>
  <si>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</si>
  <si>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</si>
  <si>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</si>
  <si>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</si>
  <si>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</si>
  <si>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</si>
  <si>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</si>
  <si>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</si>
  <si>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</si>
  <si>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</si>
  <si>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</si>
  <si>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</si>
  <si>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</si>
  <si>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</si>
  <si>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</si>
  <si>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</si>
  <si>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</si>
  <si>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</si>
  <si>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</si>
  <si>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</si>
  <si>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</si>
  <si>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</si>
  <si>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</si>
  <si>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</si>
  <si>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</si>
  <si>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</si>
  <si>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</si>
  <si>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</si>
  <si>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</si>
  <si>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</si>
  <si>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</si>
  <si>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</si>
  <si>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</si>
  <si>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</si>
  <si>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</si>
  <si>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</si>
  <si>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</si>
  <si>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</si>
  <si>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</si>
  <si>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</si>
  <si>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</si>
  <si>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</si>
  <si>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</si>
  <si>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</si>
  <si>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</si>
  <si>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</si>
  <si>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</si>
  <si>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</si>
  <si>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</si>
  <si>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</si>
  <si>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</si>
  <si>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</si>
  <si>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</si>
  <si>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</si>
  <si>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</si>
  <si>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</si>
  <si>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</si>
  <si>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</si>
  <si>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</si>
  <si>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</si>
  <si>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</si>
  <si>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</si>
  <si>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</si>
  <si>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</si>
  <si>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</si>
  <si>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</si>
  <si>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</si>
  <si>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</si>
  <si>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</si>
  <si>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</si>
  <si>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</si>
  <si>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</si>
  <si>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</si>
  <si>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</si>
  <si>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</si>
  <si>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</si>
  <si>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</si>
  <si>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</si>
  <si>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</si>
  <si>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</si>
  <si>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</si>
  <si>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</si>
  <si>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</si>
  <si>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</si>
  <si>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</si>
  <si>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</si>
  <si>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</si>
  <si>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</si>
  <si>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</si>
  <si>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</si>
  <si>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</si>
  <si>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</si>
  <si>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</si>
  <si>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</si>
  <si>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</si>
  <si>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</si>
  <si>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</si>
  <si>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</si>
  <si>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</si>
  <si>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</si>
  <si>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</si>
  <si>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</si>
  <si>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</si>
  <si>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</si>
  <si>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</si>
  <si>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</si>
  <si>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</si>
  <si>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</si>
  <si>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</si>
  <si>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</si>
  <si>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</si>
  <si>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</si>
  <si>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</si>
  <si>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</si>
  <si>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</si>
  <si>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</si>
  <si>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</si>
  <si>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</si>
  <si>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</si>
  <si>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</si>
  <si>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</si>
  <si>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</si>
  <si>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</si>
  <si>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</si>
  <si>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</si>
  <si>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</si>
  <si>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</si>
  <si>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</si>
  <si>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</si>
  <si>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</si>
  <si>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</si>
  <si>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</si>
  <si>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</si>
  <si>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</si>
  <si>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</si>
  <si>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</si>
  <si>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</si>
  <si>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</si>
  <si>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</si>
  <si>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</si>
  <si>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</si>
  <si>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</si>
  <si>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</si>
  <si>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</si>
  <si>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</si>
  <si>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</si>
  <si>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</si>
  <si>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</si>
  <si>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</si>
  <si>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</si>
  <si>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</si>
  <si>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</si>
  <si>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</si>
  <si>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</si>
  <si>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</si>
  <si>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</si>
  <si>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</si>
  <si>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</si>
  <si>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</si>
  <si>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</si>
  <si>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</si>
  <si>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</si>
  <si>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</si>
  <si>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</si>
  <si>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</si>
  <si>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</si>
  <si>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</si>
  <si>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</si>
  <si>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</si>
  <si>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</si>
  <si>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</si>
  <si>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</si>
  <si>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</si>
  <si>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</si>
  <si>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</si>
  <si>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</si>
  <si>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</si>
  <si>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</si>
  <si>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</si>
  <si>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</si>
  <si>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</si>
  <si>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</si>
  <si>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</si>
  <si>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</si>
  <si>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</si>
  <si>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</si>
  <si>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</si>
  <si>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</si>
  <si>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</si>
  <si>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</si>
  <si>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</si>
  <si>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</si>
  <si>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</si>
  <si>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</si>
  <si>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</si>
  <si>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</si>
  <si>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</si>
  <si>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</si>
  <si>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</si>
  <si>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</si>
  <si>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</si>
  <si>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</si>
  <si>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</si>
  <si>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</si>
  <si>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</si>
  <si>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</si>
  <si>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</si>
  <si>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</si>
  <si>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</si>
  <si>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</si>
  <si>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</si>
  <si>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</si>
  <si>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</si>
  <si>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</si>
  <si>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</si>
  <si>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</si>
  <si>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</si>
  <si>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</si>
  <si>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</si>
  <si>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</si>
  <si>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</si>
  <si>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</si>
  <si>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</si>
  <si>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</si>
  <si>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</si>
  <si>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</si>
  <si>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</si>
  <si>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</si>
  <si>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</si>
  <si>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</si>
  <si>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</si>
  <si>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</si>
  <si>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</si>
  <si>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</si>
  <si>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</si>
  <si>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</si>
  <si>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</si>
  <si>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</si>
  <si>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</si>
  <si>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</si>
  <si>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</si>
  <si>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</si>
  <si>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</si>
  <si>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</si>
  <si>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</si>
  <si>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</si>
  <si>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</si>
  <si>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</si>
  <si>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</si>
  <si>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</si>
  <si>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</si>
  <si>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</si>
  <si>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</si>
  <si>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</si>
  <si>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</si>
  <si>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</si>
  <si>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</si>
  <si>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</si>
  <si>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</si>
  <si>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</si>
  <si>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</si>
  <si>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</si>
  <si>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</si>
  <si>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</si>
  <si>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</si>
  <si>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</si>
  <si>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</si>
  <si>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</si>
  <si>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</si>
  <si>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</si>
  <si>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</si>
  <si>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</si>
  <si>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</si>
  <si>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</si>
  <si>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</si>
  <si>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</si>
  <si>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</si>
  <si>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</si>
  <si>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</si>
  <si>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</si>
  <si>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</si>
  <si>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</si>
  <si>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</si>
  <si>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</si>
  <si>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</si>
  <si>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</si>
  <si>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</si>
  <si>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</si>
  <si>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</si>
  <si>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</si>
  <si>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</si>
  <si>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</si>
  <si>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</si>
  <si>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</si>
  <si>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</si>
  <si>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</si>
  <si>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</si>
  <si>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</si>
  <si>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</si>
  <si>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</si>
  <si>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</si>
  <si>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</si>
  <si>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</si>
  <si>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</si>
  <si>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</si>
  <si>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</si>
  <si>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</si>
  <si>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</si>
  <si>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</si>
  <si>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</si>
  <si>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</si>
  <si>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</si>
  <si>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</si>
  <si>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</si>
  <si>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</si>
  <si>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</si>
  <si>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</si>
  <si>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</si>
  <si>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</si>
  <si>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</si>
  <si>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</si>
  <si>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</si>
  <si>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</si>
  <si>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</si>
  <si>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</si>
  <si>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</si>
  <si>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</si>
  <si>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</si>
  <si>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</si>
  <si>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</si>
  <si>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</si>
  <si>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</si>
  <si>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</si>
  <si>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</si>
  <si>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</si>
  <si>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</si>
  <si>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</si>
  <si>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</si>
  <si>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</si>
  <si>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</si>
  <si>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</si>
  <si>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</si>
  <si>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</si>
  <si>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</si>
  <si>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</si>
  <si>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</si>
  <si>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</si>
  <si>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</si>
  <si>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</si>
  <si>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</si>
  <si>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</si>
  <si>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</si>
  <si>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</si>
  <si>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</si>
  <si>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</si>
  <si>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</si>
  <si>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</si>
  <si>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</si>
  <si>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</si>
  <si>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</si>
  <si>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</si>
  <si>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</si>
  <si>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</si>
  <si>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</si>
  <si>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</si>
  <si>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</si>
  <si>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</si>
  <si>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</si>
  <si>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</si>
  <si>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</si>
  <si>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</si>
  <si>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</si>
  <si>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</si>
  <si>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</si>
  <si>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</si>
  <si>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</si>
  <si>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</si>
  <si>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</si>
  <si>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</si>
  <si>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</si>
  <si>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</si>
  <si>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</si>
  <si>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</si>
  <si>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</si>
  <si>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</si>
  <si>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</si>
  <si>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</si>
  <si>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</si>
  <si>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</si>
  <si>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</si>
  <si>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</si>
  <si>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</si>
  <si>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</si>
  <si>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</si>
  <si>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</si>
  <si>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</si>
  <si>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</si>
  <si>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</si>
  <si>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</si>
  <si>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</si>
  <si>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</si>
  <si>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</si>
  <si>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</si>
  <si>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</si>
  <si>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</si>
  <si>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</si>
  <si>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</si>
  <si>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</si>
  <si>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</si>
  <si>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</si>
  <si>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</si>
  <si>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</si>
  <si>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</si>
  <si>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</si>
  <si>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</si>
  <si>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</si>
  <si>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</si>
  <si>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</si>
  <si>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</si>
  <si>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</si>
  <si>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</si>
  <si>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</si>
  <si>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</si>
  <si>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</si>
  <si>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</si>
  <si>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</si>
  <si>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</si>
  <si>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</si>
  <si>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</si>
  <si>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</si>
  <si>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</si>
  <si>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</si>
  <si>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</si>
  <si>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</si>
  <si>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</si>
  <si>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</si>
  <si>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</si>
  <si>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</si>
  <si>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</si>
  <si>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</si>
  <si>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</si>
  <si>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</si>
  <si>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</si>
  <si>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</si>
  <si>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</si>
  <si>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</si>
  <si>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</si>
  <si>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</si>
  <si>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</si>
  <si>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</si>
  <si>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</si>
  <si>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</si>
  <si>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</si>
  <si>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</si>
  <si>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</si>
  <si>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</si>
  <si>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</si>
  <si>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</si>
  <si>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</si>
  <si>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</si>
  <si>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</si>
  <si>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</si>
  <si>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</si>
  <si>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</si>
  <si>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</si>
  <si>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</si>
  <si>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</si>
  <si>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</si>
  <si>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</si>
  <si>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</si>
  <si>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</si>
  <si>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</si>
  <si>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</si>
  <si>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</si>
  <si>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</si>
  <si>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</si>
  <si>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</si>
  <si>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</si>
  <si>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</si>
  <si>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</si>
  <si>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</si>
  <si>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</si>
  <si>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</si>
  <si>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</si>
  <si>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</si>
  <si>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</si>
  <si>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</si>
  <si>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</si>
  <si>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</si>
  <si>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</si>
  <si>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</si>
  <si>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</si>
  <si>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</si>
  <si>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</si>
  <si>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</si>
  <si>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</si>
  <si>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</si>
  <si>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</si>
  <si>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</si>
  <si>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</si>
  <si>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</si>
  <si>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</si>
  <si>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</si>
  <si>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</si>
  <si>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</si>
  <si>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</si>
  <si>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</si>
  <si>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</si>
  <si>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</si>
  <si>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</si>
  <si>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</si>
  <si>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</si>
  <si>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</si>
  <si>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</si>
  <si>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</si>
  <si>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</si>
  <si>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</si>
  <si>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</si>
  <si>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</si>
  <si>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</si>
  <si>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</si>
  <si>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</si>
  <si>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</si>
  <si>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</si>
  <si>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</si>
  <si>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</si>
  <si>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</si>
  <si>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</si>
  <si>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</si>
  <si>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</si>
  <si>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</si>
  <si>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</si>
  <si>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</si>
  <si>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</si>
  <si>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</si>
  <si>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</si>
  <si>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</si>
  <si>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</si>
  <si>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</si>
  <si>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</si>
  <si>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</si>
  <si>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</si>
  <si>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</si>
  <si>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</si>
  <si>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</si>
  <si>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</si>
  <si>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</si>
  <si>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</si>
  <si>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</si>
  <si>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</si>
  <si>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</si>
  <si>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</si>
  <si>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</si>
  <si>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</si>
  <si>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</si>
  <si>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</si>
  <si>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</si>
  <si>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</si>
  <si>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</si>
  <si>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</si>
  <si>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</si>
  <si>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</si>
  <si>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</si>
  <si>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</si>
  <si>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</si>
  <si>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</si>
  <si>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</si>
  <si>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</si>
  <si>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</si>
  <si>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</si>
  <si>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</si>
  <si>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</si>
  <si>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</si>
  <si>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</si>
  <si>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</si>
  <si>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</si>
  <si>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</si>
  <si>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</si>
  <si>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</si>
  <si>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</si>
  <si>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</si>
  <si>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</si>
  <si>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</si>
  <si>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</si>
  <si>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</si>
  <si>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</si>
  <si>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</si>
  <si>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</si>
  <si>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</si>
  <si>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</si>
  <si>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</si>
  <si>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</si>
  <si>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</si>
  <si>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</si>
  <si>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</si>
  <si>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</si>
  <si>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</si>
  <si>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</si>
  <si>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</si>
  <si>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</si>
  <si>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</si>
  <si>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</si>
  <si>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</si>
  <si>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</si>
  <si>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</si>
  <si>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</si>
  <si>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</si>
  <si>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</si>
  <si>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</si>
  <si>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</si>
  <si>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</si>
  <si>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</si>
  <si>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</si>
  <si>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</si>
  <si>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</si>
  <si>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</si>
  <si>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</si>
  <si>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</si>
  <si>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</si>
  <si>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</si>
  <si>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</si>
  <si>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</si>
  <si>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</si>
  <si>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</si>
  <si>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</si>
  <si>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</si>
  <si>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</si>
  <si>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</si>
  <si>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</si>
  <si>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</si>
  <si>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</si>
  <si>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</si>
  <si>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</si>
  <si>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</si>
  <si>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</si>
  <si>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</si>
  <si>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</si>
  <si>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</si>
  <si>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</si>
  <si>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</si>
  <si>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</si>
  <si>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</si>
  <si>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</si>
  <si>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</si>
  <si>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</si>
  <si>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</si>
  <si>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</si>
  <si>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</si>
  <si>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</si>
  <si>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</si>
  <si>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</si>
  <si>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</si>
  <si>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</si>
  <si>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</si>
  <si>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</si>
  <si>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</si>
  <si>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</si>
  <si>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</si>
  <si>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</si>
  <si>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</si>
  <si>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</si>
  <si>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</si>
  <si>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</si>
  <si>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</si>
  <si>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</si>
  <si>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</si>
  <si>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</si>
  <si>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</si>
  <si>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</si>
  <si>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</si>
  <si>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</si>
  <si>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</si>
  <si>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</si>
  <si>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</si>
  <si>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</si>
  <si>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</si>
  <si>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</si>
  <si>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</si>
  <si>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</si>
  <si>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</si>
  <si>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</si>
  <si>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</si>
  <si>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</si>
  <si>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</si>
  <si>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</si>
  <si>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</si>
  <si>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</si>
  <si>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</si>
  <si>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</si>
  <si>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</si>
  <si>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</si>
  <si>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</si>
  <si>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</si>
  <si>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</si>
  <si>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</si>
  <si>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</si>
  <si>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</si>
  <si>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</si>
  <si>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</si>
  <si>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</si>
  <si>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</si>
  <si>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</si>
  <si>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</si>
  <si>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</si>
  <si>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</si>
  <si>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</si>
  <si>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</si>
  <si>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</si>
  <si>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</si>
  <si>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</si>
  <si>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</si>
  <si>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</si>
  <si>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</si>
  <si>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</si>
  <si>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</si>
  <si>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</si>
  <si>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</si>
  <si>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</si>
  <si>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</si>
  <si>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</si>
  <si>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</si>
  <si>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</si>
  <si>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</si>
  <si>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</si>
  <si>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</si>
  <si>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</si>
  <si>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</si>
  <si>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</si>
  <si>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</si>
  <si>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</si>
  <si>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</si>
  <si>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</si>
  <si>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</si>
  <si>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</si>
  <si>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</si>
  <si>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</si>
  <si>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</si>
  <si>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</si>
  <si>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</si>
  <si>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</si>
  <si>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</si>
  <si>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</si>
  <si>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</si>
  <si>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</si>
  <si>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</si>
  <si>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</si>
  <si>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</si>
  <si>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</si>
  <si>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</si>
  <si>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</si>
  <si>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</si>
  <si>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</si>
  <si>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</si>
  <si>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</si>
  <si>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</si>
  <si>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</si>
  <si>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</si>
  <si>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</si>
  <si>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</si>
  <si>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</si>
  <si>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</si>
  <si>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</si>
  <si>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</si>
  <si>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</si>
  <si>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</si>
  <si>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</si>
  <si>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</si>
  <si>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</si>
  <si>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</si>
  <si>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</si>
  <si>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</si>
  <si>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</si>
  <si>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</si>
  <si>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</si>
  <si>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</si>
  <si>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</si>
  <si>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</si>
  <si>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</si>
  <si>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</si>
  <si>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</si>
  <si>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</si>
  <si>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</si>
  <si>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</si>
  <si>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</si>
  <si>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</si>
  <si>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</si>
  <si>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</si>
  <si>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</si>
  <si>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</si>
  <si>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</si>
  <si>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</si>
  <si>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</si>
  <si>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</si>
  <si>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</si>
  <si>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</si>
  <si>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</si>
  <si>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</si>
  <si>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</si>
  <si>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</si>
  <si>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</si>
  <si>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</si>
  <si>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</si>
  <si>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</si>
  <si>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</si>
  <si>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</si>
  <si>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</si>
  <si>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</si>
  <si>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</si>
  <si>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</si>
  <si>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</si>
  <si>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</si>
  <si>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</si>
  <si>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</si>
  <si>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</si>
  <si>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</si>
  <si>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</si>
  <si>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</si>
  <si>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</si>
  <si>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</si>
  <si>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</si>
  <si>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</si>
  <si>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</si>
  <si>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</si>
  <si>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</si>
  <si>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</si>
  <si>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</si>
  <si>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</si>
  <si>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</si>
  <si>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</si>
  <si>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</si>
  <si>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</si>
  <si>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</si>
  <si>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</si>
  <si>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</si>
  <si>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</si>
  <si>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</si>
  <si>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</si>
  <si>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</si>
  <si>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</si>
  <si>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</si>
  <si>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</si>
  <si>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</si>
  <si>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</si>
  <si>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</si>
  <si>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</si>
  <si>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</si>
  <si>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</si>
  <si>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</si>
  <si>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</si>
  <si>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</si>
  <si>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</si>
  <si>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</si>
  <si>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</si>
  <si>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</si>
  <si>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</si>
  <si>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</si>
  <si>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</si>
  <si>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</si>
  <si>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</si>
  <si>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</si>
  <si>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</si>
  <si>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</si>
  <si>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</si>
  <si>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</si>
  <si>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</si>
  <si>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</si>
  <si>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</si>
  <si>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</si>
  <si>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</si>
  <si>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</si>
  <si>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</si>
  <si>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</si>
  <si>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</si>
  <si>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</si>
  <si>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</si>
  <si>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</si>
  <si>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</si>
  <si>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</si>
  <si>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</si>
  <si>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</si>
  <si>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</si>
  <si>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</si>
  <si>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</si>
  <si>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</si>
  <si>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</si>
  <si>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</si>
  <si>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</si>
  <si>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</si>
  <si>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</si>
  <si>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</si>
  <si>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</si>
  <si>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</si>
  <si>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</si>
  <si>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</si>
  <si>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</si>
  <si>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</si>
  <si>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</si>
  <si>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</si>
  <si>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</si>
  <si>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</si>
  <si>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</si>
  <si>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</si>
  <si>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</si>
  <si>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</si>
  <si>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</si>
  <si>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</si>
  <si>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</si>
  <si>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</si>
  <si>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</si>
  <si>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</si>
  <si>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</si>
  <si>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</si>
  <si>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</si>
  <si>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</si>
  <si>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</si>
  <si>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</si>
  <si>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</si>
  <si>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</si>
  <si>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</si>
  <si>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</si>
  <si>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</si>
  <si>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</si>
  <si>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</si>
  <si>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</si>
  <si>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</si>
  <si>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</si>
  <si>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</si>
  <si>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</si>
  <si>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</si>
  <si>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</si>
  <si>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</si>
  <si>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</si>
  <si>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</si>
  <si>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</si>
  <si>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</si>
  <si>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</si>
  <si>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</si>
  <si>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</si>
  <si>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</si>
  <si>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</si>
  <si>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</si>
  <si>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</si>
  <si>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</si>
  <si>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</si>
  <si>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</si>
  <si>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</si>
  <si>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</si>
  <si>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</si>
  <si>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</si>
  <si>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</si>
  <si>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</si>
  <si>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</si>
  <si>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</si>
  <si>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</si>
  <si>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</si>
  <si>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</si>
  <si>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</si>
  <si>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</si>
  <si>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</si>
  <si>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</si>
  <si>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</si>
  <si>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</si>
  <si>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</si>
  <si>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</si>
  <si>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</si>
  <si>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</si>
  <si>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</si>
  <si>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</si>
  <si>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</si>
  <si>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</si>
  <si>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</si>
  <si>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</si>
  <si>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</si>
  <si>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</si>
  <si>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</si>
  <si>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</si>
  <si>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</si>
  <si>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</si>
  <si>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</si>
  <si>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</si>
  <si>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</si>
  <si>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</si>
  <si>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</si>
  <si>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</si>
  <si>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</si>
  <si>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</si>
  <si>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</si>
  <si>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</si>
  <si>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</si>
  <si>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</si>
  <si>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</si>
  <si>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</si>
  <si>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</si>
  <si>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</si>
  <si>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</si>
  <si>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</si>
  <si>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</si>
  <si>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</si>
  <si>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</si>
  <si>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</si>
  <si>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</si>
  <si>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</si>
  <si>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</si>
  <si>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</si>
  <si>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</si>
  <si>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</si>
  <si>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</si>
  <si>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</si>
  <si>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</si>
  <si>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</si>
  <si>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</si>
  <si>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</si>
  <si>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</si>
  <si>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</si>
  <si>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</si>
  <si>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</si>
  <si>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</si>
  <si>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</si>
  <si>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</si>
  <si>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</si>
  <si>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</si>
  <si>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</si>
  <si>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</si>
  <si>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</si>
  <si>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</si>
  <si>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</si>
  <si>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</si>
  <si>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</si>
  <si>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</si>
  <si>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</si>
  <si>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</si>
  <si>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</si>
  <si>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</si>
  <si>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</si>
  <si>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</si>
  <si>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</si>
  <si>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</si>
  <si>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</si>
  <si>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</si>
  <si>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</si>
  <si>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</si>
  <si>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</si>
  <si>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</si>
  <si>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</si>
  <si>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</si>
  <si>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</si>
  <si>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</si>
  <si>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</si>
  <si>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</si>
  <si>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</si>
  <si>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</si>
  <si>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</si>
  <si>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</si>
  <si>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</si>
  <si>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</si>
  <si>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</si>
  <si>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</si>
  <si>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</si>
  <si>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</si>
  <si>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</si>
  <si>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</si>
  <si>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</si>
  <si>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</si>
  <si>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</si>
  <si>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</si>
  <si>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</si>
  <si>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</si>
  <si>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</si>
  <si>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</si>
  <si>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</si>
  <si>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</si>
  <si>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</si>
  <si>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</si>
  <si>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</si>
  <si>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</si>
  <si>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</si>
  <si>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</si>
  <si>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</si>
  <si>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</si>
  <si>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</si>
  <si>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</si>
  <si>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</si>
  <si>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</si>
  <si>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</si>
  <si>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</si>
  <si>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</si>
  <si>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</si>
  <si>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</si>
  <si>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</si>
  <si>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</si>
  <si>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</si>
  <si>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</si>
  <si>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</si>
  <si>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</si>
  <si>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</si>
  <si>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</si>
  <si>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</si>
  <si>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</si>
  <si>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</si>
  <si>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</si>
  <si>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</si>
  <si>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</si>
  <si>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</si>
  <si>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</si>
  <si>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</si>
  <si>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</si>
  <si>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</si>
  <si>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</si>
  <si>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</si>
  <si>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</si>
  <si>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</si>
  <si>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</si>
  <si>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</si>
  <si>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</si>
  <si>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</si>
  <si>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</si>
  <si>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</si>
  <si>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</si>
  <si>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</si>
  <si>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</si>
  <si>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</si>
  <si>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</si>
  <si>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</si>
  <si>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</si>
  <si>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</si>
  <si>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</si>
  <si>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</si>
  <si>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</si>
  <si>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</si>
  <si>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</si>
  <si>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</si>
  <si>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</si>
  <si>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</si>
  <si>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</si>
  <si>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</si>
  <si>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</si>
  <si>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</si>
  <si>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</si>
  <si>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</si>
  <si>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</si>
  <si>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</si>
  <si>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</si>
  <si>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</si>
  <si>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</si>
  <si>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</si>
  <si>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</si>
  <si>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</si>
  <si>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</si>
  <si>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</si>
  <si>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</si>
  <si>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</si>
  <si>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</si>
  <si>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</si>
  <si>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</si>
  <si>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</si>
  <si>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</si>
  <si>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</si>
  <si>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</si>
  <si>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</si>
  <si>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</si>
  <si>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</si>
  <si>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</si>
  <si>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</si>
  <si>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</si>
  <si>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</si>
  <si>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</si>
  <si>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</si>
  <si>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</si>
  <si>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</si>
  <si>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</si>
  <si>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</si>
  <si>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</si>
  <si>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</si>
  <si>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</si>
  <si>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</si>
  <si>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</si>
  <si>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</si>
  <si>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</si>
  <si>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</si>
  <si>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</si>
  <si>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</si>
  <si>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</si>
  <si>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</si>
  <si>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</si>
  <si>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</si>
  <si>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</si>
  <si>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</si>
  <si>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</si>
  <si>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</si>
  <si>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</si>
  <si>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</si>
  <si>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</si>
  <si>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</si>
  <si>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</si>
  <si>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</si>
  <si>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</si>
  <si>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</si>
  <si>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</si>
  <si>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</si>
  <si>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</si>
  <si>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</si>
  <si>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</si>
  <si>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</si>
  <si>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</si>
  <si>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</si>
  <si>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</si>
  <si>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</si>
  <si>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</si>
  <si>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</si>
  <si>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</si>
  <si>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</si>
  <si>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</si>
  <si>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</si>
  <si>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</si>
  <si>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</si>
  <si>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</si>
  <si>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</si>
  <si>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</si>
  <si>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</si>
  <si>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</si>
  <si>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</si>
  <si>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</si>
  <si>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</si>
  <si>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</si>
  <si>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</si>
  <si>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</si>
  <si>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</si>
  <si>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</si>
  <si>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</si>
  <si>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</si>
  <si>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</si>
  <si>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</si>
  <si>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</si>
  <si>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</si>
  <si>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</si>
  <si>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</si>
  <si>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</si>
  <si>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</si>
  <si>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</si>
  <si>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</si>
  <si>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</si>
  <si>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</si>
  <si>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</si>
  <si>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</si>
  <si>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</si>
  <si>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</si>
  <si>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</si>
  <si>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</si>
  <si>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</si>
  <si>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</si>
  <si>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</si>
  <si>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</si>
  <si>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</si>
  <si>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</si>
  <si>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</si>
  <si>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</si>
  <si>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</si>
  <si>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</si>
  <si>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</si>
  <si>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</si>
  <si>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</si>
  <si>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</si>
  <si>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</si>
  <si>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</si>
  <si>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</si>
  <si>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</si>
  <si>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</si>
  <si>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</si>
  <si>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</si>
  <si>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</si>
  <si>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</si>
  <si>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</si>
  <si>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</si>
  <si>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</si>
  <si>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</si>
  <si>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</si>
  <si>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</si>
  <si>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</si>
  <si>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</si>
  <si>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</si>
  <si>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</si>
  <si>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</si>
  <si>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</si>
  <si>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</si>
  <si>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</si>
  <si>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</si>
  <si>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</si>
  <si>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</si>
  <si>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</si>
  <si>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</si>
  <si>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</si>
  <si>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</si>
  <si>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</si>
  <si>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</si>
  <si>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</si>
  <si>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</si>
  <si>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</si>
  <si>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</si>
  <si>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</si>
  <si>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</si>
  <si>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</si>
  <si>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</si>
  <si>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</si>
  <si>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</si>
  <si>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</si>
  <si>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</si>
  <si>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</si>
  <si>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</si>
  <si>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</si>
  <si>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</si>
  <si>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</si>
  <si>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</si>
  <si>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</si>
  <si>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</si>
  <si>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</si>
  <si>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</si>
  <si>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</si>
  <si>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</si>
  <si>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</si>
  <si>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</si>
  <si>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</si>
  <si>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</si>
  <si>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</si>
  <si>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</si>
  <si>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</si>
  <si>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</si>
  <si>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</si>
  <si>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</si>
  <si>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</si>
  <si>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</si>
  <si>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</si>
  <si>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</si>
  <si>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</si>
  <si>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</si>
  <si>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</si>
  <si>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</si>
  <si>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</si>
  <si>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</si>
  <si>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</si>
  <si>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</si>
  <si>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</si>
  <si>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</si>
  <si>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</si>
  <si>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</si>
  <si>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</si>
  <si>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</si>
  <si>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</si>
  <si>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</si>
  <si>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</si>
  <si>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</si>
  <si>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</si>
  <si>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</si>
  <si>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</si>
  <si>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</si>
  <si>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</si>
  <si>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</si>
  <si>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</si>
  <si>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</si>
  <si>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</si>
  <si>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</si>
  <si>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</si>
  <si>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</si>
  <si>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</si>
  <si>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</si>
  <si>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</si>
  <si>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</si>
  <si>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</si>
  <si>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</si>
  <si>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</si>
  <si>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</si>
  <si>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</si>
  <si>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</si>
  <si>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</si>
  <si>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</si>
  <si>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</si>
  <si>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</si>
  <si>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</si>
  <si>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</si>
  <si>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</si>
  <si>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</si>
  <si>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</si>
  <si>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</si>
  <si>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</si>
  <si>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</si>
  <si>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</si>
  <si>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</si>
  <si>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</si>
  <si>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</si>
  <si>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</si>
  <si>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</si>
  <si>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</si>
  <si>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</si>
  <si>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</si>
  <si>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</si>
  <si>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</si>
  <si>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</si>
  <si>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</si>
  <si>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</si>
  <si>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</si>
  <si>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</si>
  <si>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</si>
  <si>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</si>
  <si>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</si>
  <si>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</si>
  <si>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</si>
  <si>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</si>
  <si>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</si>
  <si>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</si>
  <si>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</si>
  <si>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</si>
  <si>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</si>
  <si>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</si>
  <si>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</si>
  <si>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</si>
  <si>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</si>
  <si>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</si>
  <si>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</si>
  <si>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</si>
  <si>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</si>
  <si>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</si>
  <si>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</si>
  <si>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</si>
  <si>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</si>
  <si>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</si>
  <si>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</si>
  <si>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</si>
  <si>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</si>
  <si>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</si>
  <si>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</si>
  <si>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</si>
  <si>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</si>
  <si>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</si>
  <si>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</si>
  <si>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</si>
  <si>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</si>
  <si>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</si>
  <si>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</si>
  <si>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</si>
  <si>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</si>
  <si>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</si>
  <si>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</si>
  <si>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</si>
  <si>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</si>
  <si>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</si>
  <si>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</si>
  <si>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</si>
  <si>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</si>
  <si>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</si>
  <si>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</si>
  <si>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</si>
  <si>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</si>
  <si>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</si>
  <si>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</si>
  <si>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</si>
  <si>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</si>
  <si>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</si>
  <si>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</si>
  <si>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</si>
  <si>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</si>
  <si>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</si>
  <si>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</si>
  <si>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</si>
  <si>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</si>
  <si>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</si>
  <si>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</si>
  <si>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</si>
  <si>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</si>
  <si>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</si>
  <si>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</si>
  <si>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</si>
  <si>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</si>
  <si>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</si>
  <si>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</si>
  <si>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</si>
  <si>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</si>
  <si>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</si>
  <si>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</si>
  <si>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</si>
  <si>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</si>
  <si>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</si>
  <si>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</si>
  <si>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</si>
  <si>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</si>
  <si>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</si>
  <si>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</si>
  <si>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</si>
  <si>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</si>
  <si>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</si>
  <si>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</si>
  <si>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</si>
  <si>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</si>
  <si>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</si>
  <si>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</si>
  <si>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</si>
  <si>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</si>
  <si>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</si>
  <si>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</si>
  <si>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</si>
  <si>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</si>
  <si>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</si>
  <si>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</si>
  <si>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</si>
  <si>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</si>
  <si>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</si>
  <si>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</si>
  <si>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</si>
  <si>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</si>
  <si>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</si>
  <si>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</si>
  <si>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</si>
  <si>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</si>
  <si>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</si>
  <si>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</si>
  <si>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</si>
  <si>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</si>
  <si>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</si>
  <si>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</si>
  <si>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</si>
  <si>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</si>
  <si>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</si>
  <si>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</si>
  <si>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</si>
  <si>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</si>
  <si>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</si>
  <si>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</si>
  <si>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</si>
  <si>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</si>
  <si>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</si>
  <si>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</si>
  <si>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</si>
  <si>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</si>
  <si>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</si>
  <si>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</si>
  <si>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</si>
  <si>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</si>
  <si>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</si>
  <si>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</si>
  <si>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</si>
  <si>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</si>
  <si>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</si>
  <si>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</si>
  <si>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</si>
  <si>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</si>
  <si>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</si>
  <si>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</si>
  <si>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</si>
  <si>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</si>
  <si>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</si>
  <si>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</si>
  <si>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</si>
  <si>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</si>
  <si>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</si>
  <si>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</si>
  <si>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</si>
  <si>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</si>
  <si>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</si>
  <si>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</si>
  <si>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</si>
  <si>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</si>
  <si>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</si>
  <si>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</si>
  <si>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</si>
  <si>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</si>
  <si>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</si>
  <si>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</si>
  <si>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</si>
  <si>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</si>
  <si>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</si>
  <si>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</si>
  <si>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</si>
  <si>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</si>
  <si>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</si>
  <si>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</si>
  <si>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</si>
  <si>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</si>
  <si>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</si>
  <si>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</si>
  <si>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</si>
  <si>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</si>
  <si>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</si>
  <si>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</si>
  <si>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</si>
  <si>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</si>
  <si>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</si>
  <si>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</si>
  <si>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</si>
  <si>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</si>
  <si>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</si>
  <si>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</si>
  <si>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</si>
  <si>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</si>
  <si>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</si>
  <si>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</si>
  <si>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</si>
  <si>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</si>
  <si>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</si>
  <si>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</si>
  <si>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</si>
  <si>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</si>
  <si>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</si>
  <si>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</si>
  <si>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</si>
  <si>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</si>
  <si>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</si>
  <si>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</si>
  <si>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</si>
  <si>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</si>
  <si>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</si>
  <si>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</si>
  <si>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</si>
  <si>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</si>
  <si>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</si>
  <si>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</si>
  <si>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</si>
  <si>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</si>
  <si>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</si>
  <si>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</si>
  <si>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</si>
  <si>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</si>
  <si>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</si>
  <si>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</si>
  <si>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</si>
  <si>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</si>
  <si>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</si>
  <si>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</si>
  <si>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</si>
  <si>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</si>
  <si>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</si>
  <si>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</si>
  <si>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</si>
  <si>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</si>
  <si>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</si>
  <si>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</si>
  <si>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</si>
  <si>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</si>
  <si>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</si>
  <si>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</si>
  <si>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</si>
  <si>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</si>
  <si>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</si>
  <si>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</si>
  <si>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</si>
  <si>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</si>
  <si>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</si>
  <si>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</si>
  <si>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</si>
  <si>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</si>
  <si>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</si>
  <si>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</si>
  <si>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</si>
  <si>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</si>
  <si>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</si>
  <si>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</si>
  <si>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</si>
  <si>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</si>
  <si>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</si>
  <si>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</si>
  <si>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</si>
  <si>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</si>
  <si>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</si>
  <si>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</si>
  <si>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</si>
  <si>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</si>
  <si>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</si>
  <si>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</si>
  <si>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</si>
  <si>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</si>
  <si>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</si>
  <si>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</si>
  <si>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</si>
  <si>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</si>
  <si>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</si>
  <si>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</si>
  <si>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</si>
  <si>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</si>
  <si>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</si>
  <si>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</si>
  <si>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</si>
  <si>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</si>
  <si>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</si>
  <si>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</si>
  <si>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</si>
  <si>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</si>
  <si>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</si>
  <si>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</si>
  <si>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</si>
  <si>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</si>
  <si>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</si>
  <si>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</si>
  <si>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</si>
  <si>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</si>
  <si>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</si>
  <si>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</si>
  <si>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</si>
  <si>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</si>
  <si>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</si>
  <si>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</si>
  <si>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</si>
  <si>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</si>
  <si>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</si>
  <si>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</si>
  <si>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</si>
  <si>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</si>
  <si>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</si>
  <si>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</si>
  <si>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</si>
  <si>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</si>
  <si>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</si>
  <si>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</si>
  <si>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</si>
  <si>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</si>
  <si>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</si>
  <si>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</si>
  <si>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</si>
  <si>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</si>
  <si>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</si>
  <si>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</si>
  <si>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</si>
  <si>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</si>
  <si>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</si>
  <si>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</si>
  <si>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</si>
  <si>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</si>
  <si>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</si>
  <si>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</si>
  <si>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</si>
  <si>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</si>
  <si>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</si>
  <si>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</si>
  <si>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</si>
  <si>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</si>
  <si>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</si>
  <si>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</si>
  <si>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</si>
  <si>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</si>
  <si>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</si>
  <si>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</si>
  <si>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</si>
  <si>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</si>
  <si>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</si>
  <si>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</si>
  <si>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</si>
  <si>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</si>
  <si>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</si>
  <si>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</si>
  <si>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</si>
  <si>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</si>
  <si>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</si>
  <si>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</si>
  <si>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</si>
  <si>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</si>
  <si>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</si>
  <si>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</si>
  <si>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</si>
  <si>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</si>
  <si>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</si>
  <si>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</si>
  <si>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</si>
  <si>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</si>
  <si>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</si>
  <si>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</si>
  <si>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</si>
  <si>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</si>
  <si>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</si>
  <si>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</si>
  <si>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</si>
  <si>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</si>
  <si>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</si>
  <si>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</si>
  <si>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</si>
  <si>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</si>
  <si>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</si>
  <si>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</si>
  <si>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</si>
  <si>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</si>
  <si>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</si>
  <si>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</si>
  <si>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</si>
  <si>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</si>
  <si>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</si>
  <si>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</si>
  <si>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</si>
  <si>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</si>
  <si>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</si>
  <si>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</si>
  <si>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</si>
  <si>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</si>
  <si>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</si>
  <si>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</si>
  <si>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</si>
  <si>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</si>
  <si>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</si>
  <si>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</si>
  <si>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</si>
  <si>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</si>
  <si>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</si>
  <si>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</si>
  <si>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</si>
  <si>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</si>
  <si>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</si>
  <si>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</si>
  <si>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</si>
  <si>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</si>
  <si>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</si>
  <si>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</si>
  <si>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</si>
  <si>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</si>
  <si>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</si>
  <si>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</si>
  <si>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</si>
  <si>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</si>
  <si>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</si>
  <si>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</si>
  <si>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</si>
  <si>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</si>
  <si>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</si>
  <si>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</si>
  <si>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</si>
  <si>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</si>
  <si>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</si>
  <si>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</si>
  <si>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</si>
  <si>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</si>
  <si>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</si>
  <si>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</si>
  <si>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</si>
  <si>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</si>
  <si>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</si>
  <si>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</si>
  <si>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</si>
  <si>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</si>
  <si>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</si>
  <si>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</si>
  <si>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</si>
  <si>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</si>
  <si>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</si>
  <si>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</si>
  <si>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</si>
  <si>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</si>
  <si>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</si>
  <si>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</si>
  <si>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</si>
  <si>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</si>
  <si>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</si>
  <si>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</si>
  <si>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</si>
  <si>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</si>
  <si>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</si>
  <si>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</si>
  <si>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</si>
  <si>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</si>
  <si>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</si>
  <si>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</si>
  <si>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</si>
  <si>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</si>
  <si>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</si>
  <si>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</si>
  <si>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</si>
  <si>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</si>
  <si>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</si>
  <si>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</si>
  <si>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</si>
  <si>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</si>
  <si>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</si>
  <si>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</si>
  <si>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</si>
  <si>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</si>
  <si>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</si>
  <si>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</si>
  <si>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</si>
  <si>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</si>
  <si>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</si>
  <si>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</si>
  <si>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</si>
  <si>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</si>
  <si>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</si>
  <si>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</si>
  <si>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</si>
  <si>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</si>
  <si>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</si>
  <si>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</si>
  <si>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</si>
  <si>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</si>
  <si>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</si>
  <si>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</si>
  <si>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</si>
  <si>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</si>
  <si>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</si>
  <si>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</si>
  <si>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</si>
  <si>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</si>
  <si>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</si>
  <si>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</si>
  <si>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</si>
  <si>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</si>
  <si>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</si>
  <si>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</si>
  <si>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</si>
  <si>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</si>
  <si>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</si>
  <si>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</si>
  <si>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</si>
  <si>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</si>
  <si>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</si>
  <si>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</si>
  <si>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</si>
  <si>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</si>
  <si>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</si>
  <si>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</si>
  <si>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</si>
  <si>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</si>
  <si>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</si>
  <si>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</si>
  <si>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</si>
  <si>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</si>
  <si>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</si>
  <si>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</si>
  <si>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</si>
  <si>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</si>
  <si>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</si>
  <si>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</si>
  <si>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</si>
  <si>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</si>
  <si>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</si>
  <si>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</si>
  <si>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</si>
  <si>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</si>
  <si>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</si>
  <si>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</si>
  <si>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</si>
  <si>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</si>
  <si>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</si>
  <si>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</si>
  <si>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</si>
  <si>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</si>
  <si>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</si>
  <si>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</si>
  <si>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</si>
  <si>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</si>
  <si>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</si>
  <si>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</si>
  <si>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</si>
  <si>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</si>
  <si>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</si>
  <si>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</si>
  <si>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</si>
  <si>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</si>
  <si>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</si>
  <si>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</si>
  <si>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</si>
  <si>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</si>
  <si>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</si>
  <si>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</si>
  <si>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</si>
  <si>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</si>
  <si>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</si>
  <si>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</si>
  <si>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</si>
  <si>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</si>
  <si>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</si>
  <si>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</si>
  <si>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</si>
  <si>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</si>
  <si>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</si>
  <si>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</si>
  <si>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</si>
  <si>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</si>
  <si>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</si>
  <si>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</si>
  <si>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</si>
  <si>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</si>
  <si>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</si>
  <si>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</si>
  <si>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</si>
  <si>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</si>
  <si>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</si>
  <si>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</si>
  <si>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</si>
  <si>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</si>
  <si>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</si>
  <si>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</si>
  <si>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</si>
  <si>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</si>
  <si>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</si>
  <si>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</si>
  <si>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</si>
  <si>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</si>
  <si>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</si>
  <si>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</si>
  <si>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</si>
  <si>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</si>
  <si>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</si>
  <si>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</si>
  <si>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</si>
  <si>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</si>
  <si>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</si>
  <si>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</si>
  <si>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</si>
  <si>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</si>
  <si>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</si>
  <si>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</si>
  <si>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</si>
  <si>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</si>
  <si>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</si>
  <si>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</si>
  <si>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</si>
  <si>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</si>
  <si>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</si>
  <si>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</si>
  <si>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</si>
  <si>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</si>
  <si>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</si>
  <si>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</si>
  <si>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</si>
  <si>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</si>
  <si>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</si>
  <si>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</si>
  <si>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</si>
  <si>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</si>
  <si>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</si>
  <si>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</si>
  <si>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</si>
  <si>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</si>
  <si>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</si>
  <si>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</si>
  <si>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</si>
  <si>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</si>
  <si>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</si>
  <si>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</si>
  <si>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</si>
  <si>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</si>
  <si>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</si>
  <si>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</si>
  <si>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</si>
  <si>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</si>
  <si>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</si>
  <si>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</si>
  <si>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</si>
  <si>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</si>
  <si>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</si>
  <si>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</si>
  <si>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</si>
  <si>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</si>
  <si>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</si>
  <si>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</si>
  <si>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</si>
  <si>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</si>
  <si>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</si>
  <si>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</si>
  <si>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</si>
  <si>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</si>
  <si>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</si>
  <si>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</si>
  <si>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</si>
  <si>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</si>
  <si>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</si>
  <si>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</si>
  <si>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</si>
  <si>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</si>
  <si>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</si>
  <si>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</si>
  <si>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</si>
  <si>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</si>
  <si>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</si>
  <si>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</si>
  <si>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</si>
  <si>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</si>
  <si>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</si>
  <si>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</si>
  <si>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</si>
  <si>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</si>
  <si>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</si>
  <si>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</si>
  <si>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</si>
  <si>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</si>
  <si>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</si>
  <si>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</si>
  <si>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</si>
  <si>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</si>
  <si>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</si>
  <si>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</si>
  <si>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</si>
  <si>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</si>
  <si>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</si>
  <si>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</si>
  <si>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</si>
  <si>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</si>
  <si>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</si>
  <si>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</si>
  <si>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</si>
  <si>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</si>
  <si>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</si>
  <si>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</si>
  <si>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</si>
  <si>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</si>
  <si>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</si>
  <si>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</si>
  <si>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</si>
  <si>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</si>
  <si>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</si>
  <si>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</si>
  <si>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</si>
  <si>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</si>
  <si>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</si>
  <si>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</si>
  <si>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</si>
  <si>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</si>
  <si>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</si>
  <si>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</si>
  <si>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</si>
  <si>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</si>
  <si>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</si>
  <si>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</si>
  <si>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</si>
  <si>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</si>
  <si>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</si>
  <si>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</si>
  <si>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</si>
  <si>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</si>
  <si>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</si>
  <si>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</si>
  <si>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</si>
  <si>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</si>
  <si>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</si>
  <si>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</si>
  <si>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</si>
  <si>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</si>
  <si>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</si>
  <si>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</si>
  <si>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</si>
  <si>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</si>
  <si>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</si>
  <si>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</si>
  <si>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</si>
  <si>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</si>
  <si>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</si>
  <si>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</si>
  <si>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</si>
  <si>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</si>
  <si>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</si>
  <si>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</si>
  <si>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</si>
  <si>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</si>
  <si>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</si>
  <si>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</si>
  <si>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</si>
  <si>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</si>
  <si>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</si>
  <si>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</si>
  <si>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</si>
  <si>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</si>
  <si>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</si>
  <si>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</si>
  <si>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</si>
  <si>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</si>
  <si>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</si>
  <si>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</si>
  <si>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</si>
  <si>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</si>
  <si>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</si>
  <si>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</si>
  <si>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</si>
  <si>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</si>
  <si>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</si>
  <si>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</si>
  <si>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</si>
  <si>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</si>
  <si>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</si>
  <si>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</si>
  <si>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</si>
  <si>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</si>
  <si>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</si>
  <si>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</si>
  <si>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</si>
  <si>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</si>
  <si>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</si>
  <si>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</si>
  <si>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</si>
  <si>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</si>
  <si>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</si>
  <si>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</si>
  <si>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</si>
  <si>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</si>
  <si>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</si>
  <si>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</si>
  <si>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</si>
  <si>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</si>
  <si>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</si>
  <si>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</si>
  <si>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</si>
  <si>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</si>
  <si>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</si>
  <si>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</si>
  <si>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</si>
  <si>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</si>
  <si>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</si>
  <si>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</si>
  <si>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</si>
  <si>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</si>
  <si>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</si>
  <si>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</si>
  <si>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</si>
  <si>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</si>
  <si>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</si>
  <si>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</si>
  <si>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</si>
  <si>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</si>
  <si>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</si>
  <si>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</si>
  <si>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</si>
  <si>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</si>
  <si>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</si>
  <si>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</si>
  <si>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</si>
  <si>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</si>
  <si>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</si>
  <si>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</si>
  <si>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</si>
  <si>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</si>
  <si>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</si>
  <si>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</si>
  <si>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</si>
  <si>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</si>
  <si>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</si>
  <si>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</si>
  <si>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</si>
  <si>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</si>
  <si>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</si>
  <si>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</si>
  <si>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</si>
  <si>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</si>
  <si>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</si>
  <si>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</si>
  <si>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</si>
  <si>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</si>
  <si>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</si>
  <si>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</si>
  <si>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</si>
  <si>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</si>
  <si>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</si>
  <si>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</si>
  <si>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</si>
  <si>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</si>
  <si>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</si>
  <si>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</si>
  <si>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</si>
  <si>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</si>
  <si>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</si>
  <si>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</si>
  <si>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</si>
  <si>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</si>
  <si>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</si>
  <si>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</si>
  <si>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</si>
  <si>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</si>
  <si>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</si>
  <si>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</si>
  <si>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</si>
  <si>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</si>
  <si>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</si>
  <si>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</si>
  <si>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</si>
  <si>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</si>
  <si>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</si>
  <si>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</si>
  <si>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</si>
  <si>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</si>
  <si>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</si>
  <si>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</si>
  <si>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</si>
  <si>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</si>
  <si>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</si>
  <si>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</si>
  <si>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</si>
  <si>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</si>
  <si>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</si>
  <si>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</si>
  <si>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</si>
  <si>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</si>
  <si>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</si>
  <si>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</si>
  <si>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</si>
  <si>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</si>
  <si>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</si>
  <si>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</si>
  <si>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</si>
  <si>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</si>
  <si>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</si>
  <si>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</si>
  <si>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</si>
  <si>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</si>
  <si>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</si>
  <si>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</si>
  <si>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</si>
  <si>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</si>
  <si>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</si>
  <si>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</si>
  <si>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</si>
  <si>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</si>
  <si>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</si>
  <si>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</si>
  <si>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</si>
  <si>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</si>
  <si>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</si>
  <si>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</si>
  <si>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</si>
  <si>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</si>
  <si>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</si>
  <si>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</si>
  <si>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</si>
  <si>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</si>
  <si>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</si>
  <si>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</si>
  <si>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</si>
  <si>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</si>
  <si>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</si>
  <si>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</si>
  <si>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</si>
  <si>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</si>
  <si>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</si>
  <si>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</si>
  <si>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</si>
  <si>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</si>
  <si>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</si>
  <si>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</si>
  <si>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</si>
  <si>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</si>
  <si>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</si>
  <si>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</si>
  <si>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</si>
  <si>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</si>
  <si>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</si>
  <si>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</si>
  <si>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</si>
  <si>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</si>
  <si>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</si>
  <si>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</si>
  <si>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</si>
  <si>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</si>
  <si>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</si>
  <si>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</si>
  <si>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</si>
  <si>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</si>
  <si>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</si>
  <si>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</si>
  <si>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</si>
  <si>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</si>
  <si>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</si>
  <si>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</si>
  <si>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</si>
  <si>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</si>
  <si>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</si>
  <si>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</si>
  <si>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</si>
  <si>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</si>
  <si>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</si>
  <si>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</si>
  <si>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</si>
  <si>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</si>
  <si>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</si>
  <si>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</si>
  <si>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</si>
  <si>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</si>
  <si>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</si>
  <si>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</si>
  <si>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</si>
  <si>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</si>
  <si>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</si>
  <si>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</si>
  <si>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</si>
  <si>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</si>
  <si>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</si>
  <si>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</si>
  <si>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</si>
  <si>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</si>
  <si>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</si>
  <si>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</si>
  <si>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</si>
  <si>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</si>
  <si>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</si>
  <si>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</si>
  <si>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</si>
  <si>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</si>
  <si>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</si>
  <si>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</si>
  <si>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</si>
  <si>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</si>
  <si>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</si>
  <si>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</si>
  <si>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</si>
  <si>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</si>
  <si>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</si>
  <si>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</si>
  <si>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</si>
  <si>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</si>
  <si>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</si>
  <si>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</si>
  <si>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</si>
  <si>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</si>
  <si>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</si>
  <si>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</si>
  <si>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</si>
  <si>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</si>
  <si>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</si>
  <si>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</si>
  <si>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</si>
  <si>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</si>
  <si>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</si>
  <si>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</si>
  <si>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</si>
  <si>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</si>
  <si>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</si>
  <si>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</si>
  <si>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</si>
  <si>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</si>
  <si>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</si>
  <si>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</si>
  <si>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</si>
  <si>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</si>
  <si>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</si>
  <si>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</si>
  <si>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</si>
  <si>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</si>
  <si>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</si>
  <si>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</si>
  <si>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</si>
  <si>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</si>
  <si>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</si>
  <si>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</si>
  <si>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</si>
  <si>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</si>
  <si>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</si>
  <si>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</si>
  <si>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</si>
  <si>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</si>
  <si>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</si>
  <si>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</si>
  <si>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</si>
  <si>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</si>
  <si>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</si>
  <si>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</si>
  <si>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</si>
  <si>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</si>
  <si>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</si>
  <si>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</si>
  <si>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</si>
  <si>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</si>
  <si>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</si>
  <si>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</si>
  <si>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</si>
  <si>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</si>
  <si>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</si>
  <si>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</si>
  <si>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</si>
  <si>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</si>
  <si>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</si>
  <si>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</si>
  <si>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</si>
  <si>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</si>
  <si>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</si>
  <si>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</si>
  <si>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</si>
  <si>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</si>
  <si>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</si>
  <si>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</si>
  <si>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</si>
  <si>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</si>
  <si>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</si>
  <si>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</si>
  <si>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</si>
  <si>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</si>
  <si>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</si>
  <si>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</si>
  <si>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</si>
  <si>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</si>
  <si>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</si>
  <si>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</si>
  <si>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</si>
  <si>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</si>
  <si>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</si>
  <si>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</si>
  <si>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</si>
  <si>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</si>
  <si>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</si>
  <si>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</si>
  <si>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</si>
  <si>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</si>
  <si>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</si>
  <si>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</si>
  <si>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</si>
  <si>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</si>
  <si>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</si>
  <si>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</si>
  <si>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</si>
  <si>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</si>
  <si>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</si>
  <si>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</si>
  <si>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</si>
  <si>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</si>
  <si>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</si>
  <si>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</si>
  <si>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</si>
  <si>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</si>
  <si>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</si>
  <si>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</si>
  <si>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</si>
  <si>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</si>
  <si>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</si>
  <si>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</si>
  <si>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</si>
  <si>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</si>
  <si>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</si>
  <si>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</si>
  <si>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</si>
  <si>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</si>
  <si>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</si>
  <si>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</si>
  <si>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</si>
  <si>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</si>
  <si>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</si>
  <si>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</si>
  <si>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</si>
  <si>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</si>
  <si>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</si>
  <si>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</si>
  <si>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</si>
  <si>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</si>
  <si>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</si>
  <si>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</si>
  <si>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</si>
  <si>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</si>
  <si>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</si>
  <si>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</si>
  <si>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</si>
  <si>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</si>
  <si>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</si>
  <si>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</si>
  <si>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</si>
  <si>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</si>
  <si>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</si>
  <si>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</si>
  <si>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</si>
  <si>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</si>
  <si>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</si>
  <si>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</si>
  <si>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</si>
  <si>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</si>
  <si>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</si>
  <si>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</si>
  <si>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</si>
  <si>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</si>
  <si>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</si>
  <si>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</si>
  <si>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</si>
  <si>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</si>
  <si>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</si>
  <si>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</si>
  <si>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</si>
  <si>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</si>
  <si>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</si>
  <si>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</si>
  <si>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</si>
  <si>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</si>
  <si>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</si>
  <si>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</si>
  <si>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</si>
  <si>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</si>
  <si>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</si>
  <si>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</si>
  <si>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</si>
  <si>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</si>
  <si>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</si>
  <si>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</si>
  <si>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</si>
  <si>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</si>
  <si>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</si>
  <si>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</si>
  <si>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</si>
  <si>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</si>
  <si>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</si>
  <si>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</si>
  <si>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</si>
  <si>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</si>
  <si>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</si>
  <si>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</si>
  <si>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</si>
  <si>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</si>
  <si>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</si>
  <si>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</si>
  <si>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</si>
  <si>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</si>
  <si>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</si>
  <si>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</si>
  <si>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</si>
  <si>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</si>
  <si>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</si>
  <si>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</si>
  <si>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</si>
  <si>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</si>
  <si>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</si>
  <si>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</si>
  <si>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</si>
  <si>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</si>
  <si>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</si>
  <si>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</si>
  <si>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</si>
  <si>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</si>
  <si>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</si>
  <si>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</si>
  <si>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</si>
  <si>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</si>
  <si>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</si>
  <si>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</si>
  <si>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</si>
  <si>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</si>
  <si>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</si>
  <si>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</si>
  <si>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</si>
  <si>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</si>
  <si>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</si>
  <si>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</si>
  <si>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</si>
  <si>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</si>
  <si>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</si>
  <si>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</si>
  <si>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</si>
  <si>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</si>
  <si>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</si>
  <si>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</si>
  <si>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</si>
  <si>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</si>
  <si>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</si>
  <si>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</si>
  <si>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</si>
  <si>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</si>
  <si>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</si>
  <si>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</si>
  <si>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</si>
  <si>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</si>
  <si>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</si>
  <si>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</si>
  <si>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</si>
  <si>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</si>
  <si>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</si>
  <si>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</si>
  <si>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</si>
  <si>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</si>
  <si>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</si>
  <si>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</si>
  <si>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</si>
  <si>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</si>
  <si>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</si>
  <si>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</si>
  <si>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</si>
  <si>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</si>
  <si>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</si>
  <si>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</si>
  <si>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</si>
  <si>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</si>
  <si>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</si>
  <si>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</si>
  <si>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</si>
  <si>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</si>
  <si>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</si>
  <si>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</si>
  <si>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</si>
  <si>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</si>
  <si>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</si>
  <si>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</si>
  <si>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</si>
  <si>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</si>
  <si>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</si>
  <si>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</si>
  <si>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</si>
  <si>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</si>
  <si>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</si>
  <si>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</si>
  <si>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</si>
  <si>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</si>
  <si>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</si>
  <si>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</si>
  <si>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</si>
  <si>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</si>
  <si>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</si>
  <si>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</si>
  <si>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</si>
  <si>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</si>
  <si>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</si>
  <si>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</si>
  <si>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</si>
  <si>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</si>
  <si>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</si>
  <si>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</si>
  <si>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</si>
  <si>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</si>
  <si>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</si>
  <si>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</si>
  <si>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</si>
  <si>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</si>
  <si>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</si>
  <si>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</si>
  <si>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</si>
  <si>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</si>
  <si>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</si>
  <si>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</si>
  <si>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</si>
  <si>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</si>
  <si>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</si>
  <si>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</si>
  <si>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</si>
  <si>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</si>
  <si>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</si>
  <si>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</si>
  <si>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</si>
  <si>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</si>
  <si>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</si>
  <si>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</si>
  <si>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</si>
  <si>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</si>
  <si>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</si>
  <si>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</si>
  <si>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</si>
  <si>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</si>
  <si>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</si>
  <si>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</si>
  <si>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</si>
  <si>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</si>
  <si>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</si>
  <si>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</si>
  <si>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</si>
  <si>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</si>
  <si>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</si>
  <si>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</si>
  <si>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</si>
  <si>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</si>
  <si>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</si>
  <si>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</si>
  <si>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</si>
  <si>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</si>
  <si>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</si>
  <si>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</si>
  <si>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</si>
  <si>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</si>
  <si>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</si>
  <si>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</si>
  <si>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</si>
  <si>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</si>
  <si>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</si>
  <si>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</si>
  <si>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</si>
  <si>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</si>
  <si>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</si>
  <si>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</si>
  <si>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</si>
  <si>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</si>
  <si>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</si>
  <si>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</si>
  <si>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</si>
  <si>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</si>
  <si>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</si>
  <si>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</si>
  <si>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</si>
  <si>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</si>
  <si>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</si>
  <si>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</si>
  <si>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</si>
  <si>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</si>
  <si>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</si>
  <si>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</si>
  <si>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</si>
  <si>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</si>
  <si>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</si>
  <si>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</si>
  <si>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</si>
  <si>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</si>
  <si>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</si>
  <si>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</si>
  <si>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</si>
  <si>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</si>
  <si>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</si>
  <si>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</si>
  <si>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</si>
  <si>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</si>
  <si>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</si>
  <si>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</si>
  <si>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</si>
  <si>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</si>
  <si>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</si>
  <si>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</si>
  <si>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</si>
  <si>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</si>
  <si>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</si>
  <si>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</si>
  <si>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</si>
  <si>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</si>
  <si>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</si>
  <si>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</si>
  <si>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</si>
  <si>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</si>
  <si>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</si>
  <si>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</si>
  <si>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</si>
  <si>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</si>
  <si>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</si>
  <si>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</si>
  <si>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</si>
  <si>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</si>
  <si>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</si>
  <si>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</si>
  <si>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</si>
  <si>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</si>
  <si>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</si>
  <si>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</si>
  <si>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</si>
  <si>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</si>
  <si>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</si>
  <si>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</si>
  <si>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</si>
  <si>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</si>
  <si>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</si>
  <si>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</si>
  <si>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</si>
  <si>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</si>
  <si>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</si>
  <si>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</si>
  <si>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</si>
  <si>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</si>
  <si>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</si>
  <si>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</si>
  <si>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</si>
  <si>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</si>
  <si>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</si>
  <si>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</si>
  <si>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</si>
  <si>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</si>
  <si>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</si>
  <si>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</si>
  <si>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</si>
  <si>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</si>
  <si>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</si>
  <si>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</si>
  <si>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</si>
  <si>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</si>
  <si>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</si>
  <si>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</si>
  <si>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</si>
  <si>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</si>
  <si>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</si>
  <si>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</si>
  <si>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</si>
  <si>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</si>
  <si>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</si>
  <si>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</si>
  <si>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</si>
  <si>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</si>
  <si>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</si>
  <si>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</si>
  <si>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</si>
  <si>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</si>
  <si>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</si>
  <si>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</si>
  <si>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</si>
  <si>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</si>
  <si>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</si>
  <si>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</si>
  <si>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</si>
  <si>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</si>
  <si>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</si>
  <si>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</si>
  <si>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</si>
  <si>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</si>
  <si>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</si>
  <si>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</si>
  <si>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</si>
  <si>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</si>
  <si>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</si>
  <si>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</si>
  <si>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</si>
  <si>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</si>
  <si>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</si>
  <si>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</si>
  <si>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</si>
  <si>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</si>
  <si>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</si>
  <si>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</si>
  <si>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</si>
  <si>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</si>
  <si>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</si>
  <si>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</si>
  <si>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</si>
  <si>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</si>
  <si>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</si>
  <si>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</si>
  <si>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</si>
  <si>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</si>
  <si>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</si>
  <si>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</si>
  <si>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</si>
  <si>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</si>
  <si>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</si>
  <si>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</si>
  <si>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</si>
  <si>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</si>
  <si>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</si>
  <si>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</si>
  <si>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</si>
  <si>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</si>
  <si>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</si>
  <si>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</si>
  <si>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</si>
  <si>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</si>
  <si>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</si>
  <si>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</si>
  <si>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</si>
  <si>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</si>
  <si>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</si>
  <si>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</si>
  <si>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</si>
  <si>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</si>
  <si>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</si>
  <si>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</si>
  <si>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</si>
  <si>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</si>
  <si>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</si>
  <si>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</si>
  <si>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</si>
  <si>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</si>
  <si>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</si>
  <si>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</si>
  <si>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</si>
  <si>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</si>
  <si>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</si>
  <si>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</si>
  <si>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</si>
  <si>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</si>
  <si>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</si>
  <si>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</si>
  <si>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</si>
  <si>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</si>
  <si>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</si>
  <si>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</si>
  <si>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</si>
  <si>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</si>
  <si>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</si>
  <si>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</si>
  <si>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</si>
  <si>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</si>
  <si>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</si>
  <si>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</si>
  <si>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</si>
  <si>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</si>
  <si>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</si>
  <si>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</si>
  <si>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</si>
  <si>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</si>
  <si>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</si>
  <si>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</si>
  <si>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</si>
  <si>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</si>
  <si>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</si>
  <si>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</si>
  <si>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</si>
  <si>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</si>
  <si>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</si>
  <si>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</si>
  <si>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</si>
  <si>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</si>
  <si>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</si>
  <si>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</si>
  <si>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</si>
  <si>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</si>
  <si>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</si>
  <si>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</si>
  <si>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</si>
  <si>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</si>
  <si>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</si>
  <si>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</si>
  <si>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</si>
  <si>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</si>
  <si>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</si>
  <si>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</si>
  <si>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</si>
  <si>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</si>
  <si>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</si>
  <si>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</si>
  <si>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</si>
  <si>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</si>
  <si>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</si>
  <si>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</si>
  <si>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</si>
  <si>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</si>
  <si>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</si>
  <si>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</si>
  <si>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</si>
  <si>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</si>
  <si>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</si>
  <si>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</si>
  <si>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</si>
  <si>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</si>
  <si>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</si>
  <si>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</si>
  <si>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</si>
  <si>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</si>
  <si>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</si>
  <si>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</si>
  <si>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</si>
  <si>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</si>
  <si>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</si>
  <si>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</si>
  <si>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</si>
  <si>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</si>
  <si>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</si>
  <si>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</si>
  <si>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</si>
  <si>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</si>
  <si>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</si>
  <si>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</si>
  <si>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</si>
  <si>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</si>
  <si>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</si>
  <si>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</si>
  <si>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</si>
  <si>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</si>
  <si>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</si>
  <si>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</si>
  <si>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</si>
  <si>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</si>
  <si>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</si>
  <si>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</si>
  <si>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</si>
  <si>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</si>
  <si>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</si>
  <si>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</si>
  <si>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</si>
  <si>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</si>
  <si>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</si>
  <si>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</si>
  <si>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</si>
  <si>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</si>
  <si>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</si>
  <si>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</si>
  <si>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</si>
  <si>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</si>
  <si>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</si>
  <si>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</si>
  <si>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</si>
  <si>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</si>
  <si>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</si>
  <si>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</si>
  <si>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</si>
  <si>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</si>
  <si>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</si>
  <si>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</si>
  <si>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</si>
  <si>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</si>
  <si>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</si>
  <si>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</si>
  <si>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</si>
  <si>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</si>
  <si>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</si>
  <si>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</si>
  <si>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</si>
  <si>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</si>
  <si>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</si>
  <si>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</si>
  <si>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</si>
  <si>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</si>
  <si>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</si>
  <si>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</si>
  <si>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</si>
  <si>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</si>
  <si>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</si>
  <si>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</si>
  <si>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</si>
  <si>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</si>
  <si>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</si>
  <si>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</si>
  <si>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</si>
  <si>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</si>
  <si>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</si>
  <si>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</si>
  <si>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</si>
  <si>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</si>
  <si>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</si>
  <si>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</si>
  <si>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</si>
  <si>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</si>
  <si>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</si>
  <si>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</si>
  <si>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</si>
  <si>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</si>
  <si>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</si>
  <si>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</si>
  <si>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</si>
  <si>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</si>
  <si>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</si>
  <si>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</si>
  <si>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</si>
  <si>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</si>
  <si>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</si>
  <si>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</si>
  <si>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</si>
  <si>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</si>
  <si>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</si>
  <si>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</si>
  <si>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</si>
  <si>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</si>
  <si>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</si>
  <si>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</si>
  <si>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</si>
  <si>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</si>
  <si>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</si>
  <si>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</si>
  <si>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</si>
  <si>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</si>
  <si>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</si>
  <si>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</si>
  <si>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</si>
  <si>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</si>
  <si>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</si>
  <si>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</si>
  <si>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</si>
  <si>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</si>
  <si>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</si>
  <si>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</si>
  <si>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</si>
  <si>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</si>
  <si>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</si>
  <si>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</si>
  <si>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</si>
  <si>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</si>
  <si>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</si>
  <si>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</si>
  <si>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</si>
  <si>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</si>
  <si>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</si>
  <si>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</si>
  <si>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</si>
  <si>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</si>
  <si>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</si>
  <si>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</si>
  <si>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</si>
  <si>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</si>
  <si>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</si>
  <si>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</si>
  <si>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</si>
  <si>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</si>
  <si>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</si>
  <si>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</si>
  <si>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</si>
  <si>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</si>
  <si>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</si>
  <si>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</si>
  <si>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</si>
  <si>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</si>
  <si>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</si>
  <si>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</si>
  <si>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</si>
  <si>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</si>
  <si>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</si>
  <si>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</si>
  <si>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</si>
  <si>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</si>
  <si>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</si>
  <si>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</si>
  <si>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</si>
  <si>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</si>
  <si>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</si>
  <si>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</si>
  <si>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</si>
  <si>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</si>
  <si>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</si>
  <si>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</si>
  <si>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</si>
  <si>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</si>
  <si>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</si>
  <si>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</si>
  <si>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</si>
  <si>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</si>
  <si>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</si>
  <si>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</si>
  <si>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</si>
  <si>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</si>
  <si>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</si>
  <si>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</si>
  <si>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</si>
  <si>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</si>
  <si>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</si>
  <si>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</si>
  <si>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</si>
  <si>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</si>
  <si>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</si>
  <si>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</si>
  <si>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</si>
  <si>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</si>
  <si>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</si>
  <si>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</si>
  <si>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</si>
  <si>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</si>
  <si>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</si>
  <si>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</si>
  <si>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</si>
  <si>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</si>
  <si>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</si>
  <si>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</si>
  <si>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</si>
  <si>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</si>
  <si>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</si>
  <si>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</si>
  <si>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</si>
  <si>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</si>
  <si>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</si>
  <si>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</si>
  <si>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</si>
  <si>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</si>
  <si>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</si>
  <si>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</si>
  <si>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</si>
  <si>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</si>
  <si>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</si>
  <si>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</si>
  <si>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</si>
  <si>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</si>
  <si>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</si>
  <si>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</si>
  <si>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</si>
  <si>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</si>
  <si>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</si>
  <si>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</si>
  <si>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</si>
  <si>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</si>
  <si>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</si>
  <si>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</si>
  <si>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</si>
  <si>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</si>
  <si>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</si>
  <si>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</si>
  <si>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</si>
  <si>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</si>
  <si>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</si>
  <si>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</si>
  <si>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</si>
  <si>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</si>
  <si>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</si>
  <si>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</si>
  <si>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</si>
  <si>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</si>
  <si>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</si>
  <si>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</si>
  <si>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</si>
  <si>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</si>
  <si>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</si>
  <si>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</si>
  <si>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</si>
  <si>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</si>
  <si>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</si>
  <si>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</si>
  <si>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</si>
  <si>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</si>
  <si>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</si>
  <si>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</si>
  <si>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</si>
  <si>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</si>
  <si>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</si>
  <si>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</si>
  <si>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</si>
  <si>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</si>
  <si>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</si>
  <si>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</si>
  <si>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</si>
  <si>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</si>
  <si>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</si>
  <si>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</si>
  <si>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</si>
  <si>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</si>
  <si>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</si>
  <si>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</si>
  <si>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</si>
  <si>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</si>
  <si>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</si>
  <si>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</si>
  <si>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</si>
  <si>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</si>
  <si>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</si>
  <si>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</si>
  <si>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</si>
  <si>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</si>
  <si>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</si>
  <si>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</si>
  <si>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</si>
  <si>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</si>
  <si>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</si>
  <si>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</si>
  <si>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</si>
  <si>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</si>
  <si>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</si>
  <si>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</si>
  <si>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</si>
  <si>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</si>
  <si>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</si>
  <si>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</si>
  <si>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</si>
  <si>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</si>
  <si>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</si>
  <si>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</si>
  <si>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</si>
  <si>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</si>
  <si>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</si>
  <si>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</si>
  <si>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</si>
  <si>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</si>
  <si>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</si>
  <si>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</si>
  <si>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</si>
  <si>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</si>
  <si>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</si>
  <si>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</si>
  <si>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</si>
  <si>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</si>
  <si>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</si>
  <si>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</si>
  <si>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</si>
  <si>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</si>
  <si>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</si>
  <si>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</si>
  <si>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</si>
  <si>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</si>
  <si>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</si>
  <si>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</si>
  <si>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</si>
  <si>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</si>
  <si>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</si>
  <si>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</si>
  <si>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</si>
  <si>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</si>
  <si>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</si>
  <si>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</si>
  <si>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</si>
  <si>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</si>
  <si>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</si>
  <si>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</si>
  <si>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</si>
  <si>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</si>
  <si>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</si>
  <si>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</si>
  <si>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</si>
  <si>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</si>
  <si>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</si>
  <si>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</si>
  <si>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</si>
  <si>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</si>
  <si>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</si>
  <si>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</si>
  <si>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</si>
  <si>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</si>
  <si>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</si>
  <si>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</si>
  <si>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</si>
  <si>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</si>
  <si>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</si>
  <si>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</si>
  <si>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</si>
  <si>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</si>
  <si>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</si>
  <si>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</si>
  <si>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</si>
  <si>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</si>
  <si>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</si>
  <si>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</si>
  <si>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</si>
  <si>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</si>
  <si>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</si>
  <si>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</si>
  <si>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</si>
  <si>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</si>
  <si>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</si>
  <si>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</si>
  <si>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</si>
  <si>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</si>
  <si>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</si>
  <si>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</si>
  <si>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</si>
  <si>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</si>
  <si>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</si>
  <si>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</si>
  <si>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</si>
  <si>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</si>
  <si>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</si>
  <si>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</si>
  <si>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</si>
  <si>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</si>
  <si>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</si>
  <si>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</si>
  <si>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</si>
  <si>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</si>
  <si>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</si>
  <si>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</si>
  <si>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</si>
  <si>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</si>
  <si>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</si>
  <si>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</si>
  <si>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</si>
  <si>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</si>
  <si>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</si>
  <si>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</si>
  <si>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</si>
  <si>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</si>
  <si>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</si>
  <si>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</si>
  <si>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</si>
  <si>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</si>
  <si>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</si>
  <si>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</si>
  <si>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</si>
  <si>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</si>
  <si>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</si>
  <si>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</si>
  <si>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</si>
  <si>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</si>
  <si>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</si>
  <si>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</si>
  <si>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</si>
  <si>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</si>
  <si>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</si>
  <si>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</si>
  <si>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</si>
  <si>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</si>
  <si>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</si>
  <si>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</si>
  <si>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</si>
  <si>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</si>
  <si>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</si>
  <si>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</si>
  <si>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</si>
  <si>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</si>
  <si>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</si>
  <si>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</si>
  <si>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</si>
  <si>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</si>
  <si>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</si>
  <si>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</si>
  <si>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</si>
  <si>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</si>
  <si>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</si>
  <si>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</si>
  <si>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</si>
  <si>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</si>
  <si>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</si>
  <si>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</si>
  <si>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</si>
  <si>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</si>
  <si>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</si>
  <si>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</si>
  <si>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</si>
  <si>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</si>
  <si>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</si>
  <si>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</si>
  <si>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</si>
  <si>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</si>
  <si>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</si>
  <si>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</si>
  <si>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</si>
  <si>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</si>
  <si>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</si>
  <si>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</si>
  <si>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</si>
  <si>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</si>
  <si>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</si>
  <si>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</si>
  <si>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</si>
  <si>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</si>
  <si>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</si>
  <si>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</si>
  <si>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</si>
  <si>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</si>
  <si>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</si>
  <si>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</si>
  <si>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</si>
  <si>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</si>
  <si>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</si>
  <si>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</si>
  <si>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</si>
  <si>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</si>
  <si>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</si>
  <si>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</si>
  <si>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</si>
  <si>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</si>
  <si>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</si>
  <si>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</si>
  <si>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</si>
  <si>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</si>
  <si>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</si>
  <si>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</si>
  <si>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</si>
  <si>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</si>
  <si>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</si>
  <si>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</si>
  <si>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</si>
  <si>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</si>
  <si>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</si>
  <si>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</si>
  <si>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</si>
  <si>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</si>
  <si>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</si>
  <si>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</si>
  <si>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</si>
  <si>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</si>
  <si>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</si>
  <si>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</si>
  <si>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</si>
  <si>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</si>
  <si>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</si>
  <si>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</si>
  <si>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</si>
  <si>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</si>
  <si>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</si>
  <si>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</si>
  <si>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</si>
  <si>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</si>
  <si>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</si>
  <si>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</si>
  <si>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</si>
  <si>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</si>
  <si>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</si>
  <si>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</si>
  <si>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</si>
  <si>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</si>
  <si>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</si>
  <si>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</si>
  <si>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</si>
  <si>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</si>
  <si>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</si>
  <si>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</si>
  <si>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</si>
  <si>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</si>
  <si>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</si>
  <si>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</si>
  <si>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</si>
  <si>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</si>
  <si>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</si>
  <si>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</si>
  <si>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</si>
  <si>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</si>
  <si>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</si>
  <si>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</si>
  <si>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</si>
  <si>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</si>
  <si>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</si>
  <si>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</si>
  <si>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</si>
  <si>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</si>
  <si>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</si>
  <si>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</si>
  <si>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</si>
  <si>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</si>
  <si>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</si>
  <si>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</si>
  <si>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</si>
  <si>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</si>
  <si>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</si>
  <si>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</si>
  <si>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</si>
  <si>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</si>
  <si>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</si>
  <si>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</si>
  <si>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</si>
  <si>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</si>
  <si>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</si>
  <si>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</si>
  <si>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</si>
  <si>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</si>
  <si>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</si>
  <si>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</si>
  <si>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</si>
  <si>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</si>
  <si>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</si>
  <si>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</si>
  <si>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</si>
  <si>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</si>
  <si>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</si>
  <si>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</si>
  <si>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</si>
  <si>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</si>
  <si>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</si>
  <si>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</si>
  <si>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</si>
  <si>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</si>
  <si>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</si>
  <si>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</si>
  <si>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</si>
  <si>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</si>
  <si>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</si>
  <si>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</si>
  <si>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</si>
  <si>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</si>
  <si>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</si>
  <si>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</si>
  <si>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</si>
  <si>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</si>
  <si>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</si>
  <si>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</si>
  <si>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</si>
  <si>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</si>
  <si>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</si>
  <si>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</si>
  <si>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</si>
  <si>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</si>
  <si>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</si>
  <si>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</si>
  <si>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</si>
  <si>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</si>
  <si>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</si>
  <si>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</si>
  <si>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</si>
  <si>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</si>
  <si>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</si>
  <si>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</si>
  <si>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</si>
  <si>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</si>
  <si>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</si>
  <si>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</si>
  <si>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</si>
  <si>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</si>
  <si>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</si>
  <si>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</si>
  <si>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</si>
  <si>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</si>
  <si>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</si>
  <si>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</si>
  <si>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</si>
  <si>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</si>
  <si>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</si>
  <si>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</si>
  <si>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</si>
  <si>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</si>
  <si>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</si>
  <si>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</si>
  <si>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</si>
  <si>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</si>
  <si>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</si>
  <si>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</si>
  <si>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</si>
  <si>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</si>
  <si>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</si>
  <si>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</si>
  <si>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</si>
  <si>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</si>
  <si>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</si>
  <si>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</si>
  <si>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</si>
  <si>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</si>
  <si>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</si>
  <si>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</si>
  <si>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</si>
  <si>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</si>
  <si>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</si>
  <si>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</si>
  <si>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</si>
  <si>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</si>
  <si>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</si>
  <si>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</si>
  <si>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</si>
  <si>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</si>
  <si>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</si>
  <si>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</si>
  <si>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</si>
  <si>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</si>
  <si>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</si>
  <si>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</si>
  <si>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</si>
  <si>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</si>
  <si>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</si>
  <si>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</si>
  <si>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</si>
  <si>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</si>
  <si>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</si>
  <si>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</si>
  <si>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</si>
  <si>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</si>
  <si>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</si>
  <si>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</si>
  <si>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</si>
  <si>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</si>
  <si>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</si>
  <si>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</si>
  <si>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</si>
  <si>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</si>
  <si>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</si>
  <si>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</si>
  <si>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</si>
  <si>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</si>
  <si>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</si>
  <si>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</si>
  <si>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</si>
  <si>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</si>
  <si>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</si>
  <si>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</si>
  <si>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</si>
  <si>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</si>
  <si>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</si>
  <si>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</si>
  <si>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</si>
  <si>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</si>
  <si>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</si>
  <si>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</si>
  <si>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</si>
  <si>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</si>
  <si>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</si>
  <si>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</si>
  <si>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</si>
  <si>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</si>
  <si>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</si>
  <si>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</si>
  <si>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</si>
  <si>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</si>
  <si>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</si>
  <si>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</si>
  <si>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</si>
  <si>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</si>
  <si>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</si>
  <si>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</si>
  <si>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</si>
  <si>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</si>
  <si>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</si>
  <si>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</si>
  <si>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</si>
  <si>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</si>
  <si>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</si>
  <si>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</si>
  <si>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</si>
  <si>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</si>
  <si>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</si>
  <si>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</si>
  <si>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</si>
  <si>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</si>
  <si>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</si>
  <si>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</si>
  <si>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</si>
  <si>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</si>
  <si>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</si>
  <si>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</si>
  <si>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</si>
  <si>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</si>
  <si>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</si>
  <si>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</si>
  <si>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</si>
  <si>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</si>
  <si>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</si>
  <si>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</si>
  <si>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</si>
  <si>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</si>
  <si>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</si>
  <si>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</si>
  <si>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</si>
  <si>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</si>
  <si>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</si>
  <si>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</si>
  <si>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</si>
  <si>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</si>
  <si>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</si>
  <si>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</si>
  <si>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</si>
  <si>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</si>
  <si>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</si>
  <si>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</si>
  <si>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</si>
  <si>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</si>
  <si>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</si>
  <si>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</si>
  <si>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</si>
  <si>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</si>
  <si>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</si>
  <si>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</si>
  <si>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</si>
  <si>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</si>
  <si>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</si>
  <si>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</si>
  <si>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</si>
  <si>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</si>
  <si>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</si>
  <si>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</si>
  <si>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</si>
  <si>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</si>
  <si>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</si>
  <si>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</si>
  <si>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</si>
  <si>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</si>
  <si>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</si>
  <si>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</si>
  <si>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</si>
  <si>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</si>
  <si>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</si>
  <si>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</si>
  <si>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</si>
  <si>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</si>
  <si>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</si>
  <si>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</si>
  <si>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</si>
  <si>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</si>
  <si>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</si>
  <si>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</si>
  <si>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</si>
  <si>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</si>
  <si>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</si>
  <si>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</si>
  <si>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</si>
  <si>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</si>
  <si>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</si>
  <si>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</si>
  <si>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</si>
  <si>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</si>
  <si>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</si>
  <si>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</si>
  <si>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</si>
  <si>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</si>
  <si>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</si>
  <si>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</si>
  <si>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</si>
  <si>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</si>
  <si>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</si>
  <si>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</si>
  <si>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</si>
  <si>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</si>
  <si>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</si>
  <si>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</si>
  <si>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</si>
  <si>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</si>
  <si>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</si>
  <si>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</si>
  <si>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</si>
  <si>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</si>
  <si>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</si>
  <si>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</si>
  <si>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</si>
  <si>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</si>
  <si>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</si>
  <si>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</si>
  <si>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</si>
  <si>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</si>
  <si>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</si>
  <si>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</si>
  <si>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</si>
  <si>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</si>
  <si>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</si>
  <si>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</si>
  <si>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</si>
  <si>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</si>
  <si>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</si>
  <si>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</si>
  <si>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</si>
  <si>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</si>
  <si>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</si>
  <si>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</si>
  <si>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</si>
  <si>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</si>
  <si>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</si>
  <si>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</si>
  <si>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</si>
  <si>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</si>
  <si>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</si>
  <si>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</si>
  <si>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</si>
  <si>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</si>
  <si>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</si>
  <si>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</si>
  <si>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</si>
  <si>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</si>
  <si>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</si>
  <si>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</si>
  <si>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</si>
  <si>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</si>
  <si>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</si>
  <si>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</si>
  <si>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</si>
  <si>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</si>
  <si>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</si>
  <si>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</si>
  <si>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</si>
  <si>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</si>
  <si>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</si>
  <si>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</si>
  <si>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</si>
  <si>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</si>
  <si>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</si>
  <si>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</si>
  <si>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</si>
  <si>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</si>
  <si>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</si>
  <si>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</si>
  <si>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</si>
  <si>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</si>
  <si>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</si>
  <si>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</si>
  <si>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</si>
  <si>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</si>
  <si>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</si>
  <si>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</si>
  <si>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</si>
  <si>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</si>
  <si>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</si>
  <si>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</si>
  <si>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</si>
  <si>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</si>
  <si>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</si>
  <si>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</si>
  <si>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</si>
  <si>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</si>
  <si>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</si>
  <si>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</si>
  <si>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</si>
  <si>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</si>
  <si>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</si>
  <si>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</si>
  <si>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</si>
  <si>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</si>
  <si>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</si>
  <si>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</si>
  <si>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</si>
  <si>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</si>
  <si>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</si>
  <si>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</si>
  <si>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</si>
  <si>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</si>
  <si>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</si>
  <si>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</si>
  <si>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</si>
  <si>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</si>
  <si>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</si>
  <si>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</si>
  <si>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</si>
  <si>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</si>
  <si>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</si>
  <si>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</si>
  <si>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</si>
  <si>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</si>
  <si>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</si>
  <si>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</si>
  <si>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</si>
  <si>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</si>
  <si>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</si>
  <si>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</si>
  <si>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</si>
  <si>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</si>
  <si>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</si>
  <si>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</si>
  <si>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</si>
  <si>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</si>
  <si>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</si>
  <si>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</si>
  <si>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</si>
  <si>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</si>
  <si>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</si>
  <si>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</si>
  <si>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</si>
  <si>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</si>
  <si>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</si>
  <si>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</si>
  <si>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</si>
  <si>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</si>
  <si>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</si>
  <si>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</si>
  <si>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</si>
  <si>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</si>
  <si>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</si>
  <si>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</si>
  <si>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</si>
  <si>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</si>
  <si>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</si>
  <si>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</si>
  <si>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</si>
  <si>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</si>
  <si>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</si>
  <si>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</si>
  <si>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</si>
  <si>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</si>
  <si>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</si>
  <si>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</si>
  <si>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</si>
  <si>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</si>
  <si>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</si>
  <si>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</si>
  <si>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</si>
  <si>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</si>
  <si>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</si>
  <si>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</si>
  <si>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</si>
  <si>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</si>
  <si>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</si>
  <si>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</si>
  <si>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</si>
  <si>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</si>
  <si>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</si>
  <si>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</si>
  <si>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</si>
  <si>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</si>
  <si>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</si>
  <si>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</si>
  <si>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</si>
  <si>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</si>
  <si>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</si>
  <si>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</si>
  <si>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</si>
  <si>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</si>
  <si>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</si>
  <si>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</si>
  <si>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</si>
  <si>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</si>
  <si>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</si>
  <si>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</si>
  <si>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</si>
  <si>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</si>
  <si>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</si>
  <si>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</si>
  <si>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</si>
  <si>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</si>
  <si>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</si>
  <si>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</si>
  <si>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</si>
  <si>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</si>
  <si>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</si>
  <si>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</si>
  <si>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</si>
  <si>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</si>
  <si>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</si>
  <si>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</si>
  <si>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</si>
  <si>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</si>
  <si>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</si>
  <si>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</si>
  <si>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</si>
  <si>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</si>
  <si>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</si>
  <si>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</si>
  <si>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</si>
  <si>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</si>
  <si>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</si>
  <si>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</si>
  <si>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</si>
  <si>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</si>
  <si>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</si>
  <si>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</si>
  <si>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</si>
  <si>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</si>
  <si>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</si>
  <si>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</si>
  <si>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</si>
  <si>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</si>
  <si>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</si>
  <si>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</si>
  <si>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</si>
  <si>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</si>
  <si>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</si>
  <si>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</si>
  <si>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</si>
  <si>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</si>
  <si>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</si>
  <si>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</si>
  <si>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</si>
  <si>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</si>
  <si>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</si>
  <si>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</si>
  <si>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</si>
  <si>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</si>
  <si>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</si>
  <si>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</si>
  <si>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</si>
  <si>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</si>
  <si>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</si>
  <si>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</si>
  <si>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</si>
  <si>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</si>
  <si>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</si>
  <si>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</si>
  <si>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</si>
  <si>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</si>
  <si>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</si>
  <si>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</si>
  <si>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</si>
  <si>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</si>
  <si>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</si>
  <si>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</si>
  <si>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</si>
  <si>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</si>
  <si>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</si>
  <si>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</si>
  <si>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</si>
  <si>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</si>
  <si>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</si>
  <si>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</si>
  <si>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</si>
  <si>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</si>
  <si>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</si>
  <si>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</si>
  <si>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</si>
  <si>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</si>
  <si>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</si>
  <si>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</si>
  <si>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</si>
  <si>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</si>
  <si>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</si>
  <si>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</si>
  <si>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</si>
  <si>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</si>
  <si>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</si>
  <si>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</si>
  <si>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</si>
  <si>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</si>
  <si>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</si>
  <si>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</si>
  <si>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</si>
  <si>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</si>
  <si>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</si>
  <si>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</si>
  <si>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</si>
  <si>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</si>
  <si>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</si>
  <si>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</si>
  <si>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</si>
  <si>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</si>
  <si>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</si>
  <si>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</si>
  <si>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</si>
  <si>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</si>
  <si>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</si>
  <si>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</si>
  <si>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</si>
  <si>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</si>
  <si>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</si>
  <si>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</si>
  <si>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</si>
  <si>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</si>
  <si>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</si>
  <si>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</si>
  <si>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</si>
  <si>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</si>
  <si>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</si>
  <si>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</si>
  <si>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</si>
  <si>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</si>
  <si>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</si>
  <si>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</si>
  <si>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</si>
  <si>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</si>
  <si>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</si>
  <si>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</si>
  <si>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</si>
  <si>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</si>
  <si>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</si>
  <si>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</si>
  <si>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</si>
  <si>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</si>
  <si>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</si>
  <si>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</si>
  <si>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</si>
  <si>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</si>
  <si>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</si>
  <si>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</si>
  <si>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</si>
  <si>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</si>
  <si>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</si>
  <si>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</si>
  <si>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</si>
  <si>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</si>
  <si>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</si>
  <si>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</si>
  <si>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</si>
  <si>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</si>
  <si>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</si>
  <si>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</si>
  <si>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</si>
  <si>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</si>
  <si>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</si>
  <si>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</si>
  <si>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</si>
  <si>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</si>
  <si>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</si>
  <si>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</si>
  <si>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</si>
  <si>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</si>
  <si>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</si>
  <si>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</si>
  <si>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</si>
  <si>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</si>
  <si>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</si>
  <si>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</si>
  <si>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</si>
  <si>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</si>
  <si>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</si>
  <si>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</si>
  <si>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</si>
  <si>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</si>
  <si>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</si>
  <si>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</si>
  <si>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</si>
  <si>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</si>
  <si>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</si>
  <si>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</si>
  <si>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</si>
  <si>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</si>
  <si>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</si>
  <si>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</si>
  <si>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</si>
  <si>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</si>
  <si>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</si>
  <si>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</si>
  <si>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</si>
  <si>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</si>
  <si>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</si>
  <si>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</si>
  <si>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</si>
  <si>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</si>
  <si>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</si>
  <si>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</si>
  <si>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</si>
  <si>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</si>
  <si>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</si>
  <si>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</si>
  <si>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</si>
  <si>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</si>
  <si>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</si>
  <si>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</si>
  <si>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</si>
  <si>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</si>
  <si>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</si>
  <si>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</si>
  <si>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</si>
  <si>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</si>
  <si>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</si>
  <si>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</si>
  <si>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</si>
  <si>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</si>
  <si>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</si>
  <si>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</si>
  <si>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</si>
  <si>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</si>
  <si>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</si>
  <si>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</si>
  <si>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</si>
  <si>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</si>
  <si>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</si>
  <si>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</si>
  <si>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</si>
  <si>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</si>
  <si>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</si>
  <si>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</si>
  <si>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</si>
  <si>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</si>
  <si>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</si>
  <si>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</si>
  <si>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</si>
  <si>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</si>
  <si>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</si>
  <si>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</si>
  <si>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</si>
  <si>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</si>
  <si>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</si>
  <si>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</si>
  <si>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</si>
  <si>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</si>
  <si>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</si>
  <si>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</si>
  <si>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</si>
  <si>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</si>
  <si>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</si>
  <si>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</si>
  <si>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</si>
  <si>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</si>
  <si>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</si>
  <si>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</si>
  <si>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</si>
  <si>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</si>
  <si>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</si>
  <si>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</si>
  <si>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</si>
  <si>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</si>
  <si>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</si>
  <si>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</si>
  <si>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</si>
  <si>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</si>
  <si>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</si>
  <si>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</si>
  <si>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</si>
  <si>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</si>
  <si>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</si>
  <si>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</si>
  <si>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</si>
  <si>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</si>
  <si>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</si>
  <si>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</si>
  <si>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</si>
  <si>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</si>
  <si>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</si>
  <si>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</si>
  <si>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</si>
  <si>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</si>
  <si>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</si>
  <si>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</si>
  <si>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</si>
  <si>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</si>
  <si>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</si>
  <si>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</si>
  <si>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</si>
  <si>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</si>
  <si>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</si>
  <si>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</si>
  <si>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</si>
  <si>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</si>
  <si>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</si>
  <si>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</si>
  <si>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</si>
  <si>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</si>
  <si>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</si>
  <si>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</si>
  <si>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</si>
  <si>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</si>
  <si>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</si>
  <si>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</si>
  <si>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</si>
  <si>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</si>
  <si>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</si>
  <si>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</si>
  <si>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</si>
  <si>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</si>
  <si>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</si>
  <si>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</si>
  <si>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</si>
  <si>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</si>
  <si>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</si>
  <si>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</si>
  <si>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</si>
  <si>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</si>
  <si>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</si>
  <si>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</si>
  <si>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</si>
  <si>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</si>
  <si>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</si>
  <si>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</si>
  <si>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</si>
  <si>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</si>
  <si>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</si>
  <si>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</si>
  <si>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</si>
  <si>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</si>
  <si>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</si>
  <si>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</si>
  <si>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</si>
  <si>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</si>
  <si>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</si>
  <si>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</si>
  <si>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</si>
  <si>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</si>
  <si>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</si>
  <si>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</si>
  <si>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</si>
  <si>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</si>
  <si>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</si>
  <si>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</si>
  <si>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</si>
  <si>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</si>
  <si>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</si>
  <si>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</si>
  <si>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</si>
  <si>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</si>
  <si>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</si>
  <si>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</si>
  <si>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</si>
  <si>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</si>
  <si>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</si>
  <si>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</si>
  <si>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</si>
  <si>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</si>
  <si>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</si>
  <si>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</si>
  <si>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</si>
  <si>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</si>
  <si>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</si>
  <si>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</si>
  <si>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</si>
  <si>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</si>
  <si>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</si>
  <si>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</si>
  <si>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</si>
  <si>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</si>
  <si>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</si>
  <si>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</si>
  <si>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</si>
  <si>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</si>
  <si>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</si>
  <si>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</si>
  <si>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</si>
  <si>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</si>
  <si>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</si>
  <si>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</si>
  <si>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</si>
  <si>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</si>
  <si>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</si>
  <si>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</si>
  <si>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</si>
  <si>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</si>
  <si>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</si>
  <si>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</si>
  <si>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</si>
  <si>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</si>
  <si>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</si>
  <si>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</si>
  <si>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</si>
  <si>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</si>
  <si>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</si>
  <si>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</si>
  <si>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</si>
  <si>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</si>
  <si>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</si>
  <si>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</si>
  <si>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</si>
  <si>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</si>
  <si>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</si>
  <si>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</si>
  <si>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</si>
  <si>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</si>
  <si>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</si>
  <si>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</si>
  <si>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</si>
  <si>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</si>
  <si>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</si>
  <si>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</si>
  <si>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</si>
  <si>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</si>
  <si>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</si>
  <si>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</si>
  <si>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</si>
  <si>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</si>
  <si>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</si>
  <si>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</si>
  <si>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</si>
  <si>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</si>
  <si>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</si>
  <si>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</si>
  <si>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</si>
  <si>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</si>
  <si>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</si>
  <si>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</si>
  <si>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</si>
  <si>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</si>
  <si>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</si>
  <si>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</si>
  <si>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</si>
  <si>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</si>
  <si>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</si>
  <si>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</si>
  <si>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</si>
  <si>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</si>
  <si>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</si>
  <si>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</si>
  <si>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</si>
  <si>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</si>
  <si>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</si>
  <si>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</si>
  <si>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</si>
  <si>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</si>
  <si>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</si>
  <si>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</si>
  <si>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</si>
  <si>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</si>
  <si>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</si>
  <si>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</si>
  <si>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</si>
  <si>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</si>
  <si>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</si>
  <si>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</si>
  <si>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</si>
  <si>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</si>
  <si>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</si>
  <si>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</si>
  <si>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</si>
  <si>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</si>
  <si>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</si>
  <si>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</si>
  <si>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</si>
  <si>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</si>
  <si>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</si>
  <si>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</si>
  <si>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</si>
  <si>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</si>
  <si>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</si>
  <si>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</si>
  <si>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</si>
  <si>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</si>
  <si>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</si>
  <si>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</si>
  <si>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</si>
  <si>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</si>
  <si>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</si>
  <si>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</si>
  <si>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</si>
  <si>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</si>
  <si>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</si>
  <si>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</si>
  <si>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</si>
  <si>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</si>
  <si>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</si>
  <si>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</si>
  <si>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</si>
  <si>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</si>
  <si>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</si>
  <si>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</si>
  <si>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</si>
  <si>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</si>
  <si>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</si>
  <si>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</si>
  <si>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</si>
  <si>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</si>
  <si>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</si>
  <si>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</si>
  <si>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</si>
  <si>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</si>
  <si>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</si>
  <si>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</si>
  <si>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</si>
  <si>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</si>
  <si>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</si>
  <si>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</si>
  <si>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</si>
  <si>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</si>
  <si>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</si>
  <si>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</si>
  <si>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</si>
  <si>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</si>
  <si>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</si>
  <si>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</si>
  <si>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</si>
  <si>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</si>
  <si>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</si>
  <si>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</si>
  <si>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</si>
  <si>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</si>
  <si>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</si>
  <si>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</si>
  <si>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</si>
  <si>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</si>
  <si>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</si>
  <si>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</si>
  <si>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</si>
  <si>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</si>
  <si>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</si>
  <si>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</si>
  <si>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</si>
  <si>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</si>
  <si>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</si>
  <si>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</si>
  <si>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</si>
  <si>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</si>
  <si>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</si>
  <si>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</si>
  <si>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</si>
  <si>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</si>
  <si>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</si>
  <si>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</si>
  <si>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</si>
  <si>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</si>
  <si>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</si>
  <si>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</si>
  <si>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</si>
  <si>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</si>
  <si>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</si>
  <si>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</si>
  <si>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</si>
  <si>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</si>
  <si>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</si>
  <si>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</si>
  <si>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</si>
  <si>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</si>
  <si>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</si>
  <si>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</si>
  <si>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</si>
  <si>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</si>
  <si>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</si>
  <si>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</si>
  <si>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</si>
  <si>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</si>
  <si>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</si>
  <si>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</si>
  <si>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</si>
  <si>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</si>
  <si>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</si>
  <si>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</si>
  <si>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</si>
  <si>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</si>
  <si>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</si>
  <si>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</si>
  <si>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</si>
  <si>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</si>
  <si>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</si>
  <si>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</si>
  <si>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</si>
  <si>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</si>
  <si>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</si>
  <si>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</si>
  <si>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</si>
  <si>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</si>
  <si>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</si>
  <si>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</si>
  <si>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</si>
  <si>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</si>
  <si>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</si>
  <si>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</si>
  <si>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</si>
  <si>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</si>
  <si>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</si>
  <si>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</si>
  <si>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</si>
  <si>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</si>
  <si>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</si>
  <si>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</si>
  <si>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</si>
  <si>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</si>
  <si>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</si>
  <si>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</si>
  <si>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</si>
  <si>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</si>
  <si>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</si>
  <si>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</si>
  <si>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</si>
  <si>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</si>
  <si>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</si>
  <si>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</si>
  <si>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</si>
  <si>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</si>
  <si>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</si>
  <si>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</si>
  <si>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</si>
  <si>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</si>
  <si>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</si>
  <si>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</si>
  <si>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</si>
  <si>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</si>
  <si>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</si>
  <si>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</si>
  <si>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</si>
  <si>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</si>
  <si>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</si>
  <si>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</si>
  <si>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</si>
  <si>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</si>
  <si>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</si>
  <si>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</si>
  <si>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</si>
  <si>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</si>
  <si>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</si>
  <si>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</si>
  <si>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</si>
  <si>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</si>
  <si>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</si>
  <si>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</si>
  <si>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</si>
  <si>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</si>
  <si>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</si>
  <si>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</si>
  <si>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</si>
  <si>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</si>
  <si>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</si>
  <si>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</si>
  <si>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</si>
  <si>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</si>
  <si>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</si>
  <si>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</si>
  <si>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</si>
  <si>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</si>
  <si>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</si>
  <si>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</si>
  <si>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</si>
  <si>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</si>
  <si>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</si>
  <si>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</si>
  <si>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</si>
  <si>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</si>
  <si>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</si>
  <si>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</si>
  <si>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</si>
  <si>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</si>
  <si>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</si>
  <si>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</si>
  <si>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</si>
  <si>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</si>
  <si>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</si>
  <si>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</si>
  <si>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</si>
  <si>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</si>
  <si>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</si>
  <si>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</si>
  <si>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</si>
  <si>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</si>
  <si>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</si>
  <si>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</si>
  <si>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</si>
  <si>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</si>
  <si>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</si>
  <si>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</si>
  <si>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</si>
  <si>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</si>
  <si>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</si>
  <si>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</si>
  <si>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</si>
  <si>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</si>
  <si>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</si>
  <si>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</si>
  <si>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</si>
  <si>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</si>
  <si>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</si>
  <si>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</si>
  <si>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</si>
  <si>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</si>
  <si>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</si>
  <si>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</si>
  <si>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</si>
  <si>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</si>
  <si>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</si>
  <si>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</si>
  <si>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</si>
  <si>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</si>
  <si>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</si>
  <si>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</si>
  <si>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</si>
  <si>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</si>
  <si>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</si>
  <si>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</si>
  <si>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</si>
  <si>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</si>
  <si>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</si>
  <si>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</si>
  <si>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</si>
  <si>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</si>
  <si>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</si>
  <si>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</si>
  <si>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</si>
  <si>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</si>
  <si>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</si>
  <si>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</si>
  <si>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</si>
  <si>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</si>
  <si>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</si>
  <si>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</si>
  <si>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</si>
  <si>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</si>
  <si>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</si>
  <si>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</si>
  <si>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</si>
  <si>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</si>
  <si>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</si>
  <si>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</si>
  <si>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</si>
  <si>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</si>
  <si>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</si>
  <si>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</si>
  <si>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</si>
  <si>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</si>
  <si>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</si>
  <si>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</si>
  <si>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</si>
  <si>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</si>
  <si>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</si>
  <si>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</si>
  <si>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</si>
  <si>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</si>
  <si>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</si>
  <si>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</si>
  <si>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</si>
  <si>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</si>
  <si>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</si>
  <si>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</si>
  <si>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</si>
  <si>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</si>
  <si>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</si>
  <si>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</si>
  <si>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</si>
  <si>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</si>
  <si>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</si>
  <si>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</si>
  <si>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</si>
  <si>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</si>
  <si>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</si>
  <si>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</si>
  <si>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</si>
  <si>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</si>
  <si>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</si>
  <si>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</si>
  <si>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</si>
  <si>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</si>
  <si>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</si>
  <si>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</si>
  <si>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</si>
  <si>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</si>
  <si>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</si>
  <si>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</si>
  <si>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</si>
  <si>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</si>
  <si>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</si>
  <si>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</si>
  <si>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</si>
  <si>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</si>
  <si>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</si>
  <si>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</si>
  <si>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</si>
  <si>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</si>
  <si>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</si>
  <si>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</si>
  <si>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</si>
  <si>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</si>
  <si>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</si>
  <si>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</si>
  <si>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</si>
  <si>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</si>
  <si>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</si>
  <si>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</si>
  <si>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</si>
  <si>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</si>
  <si>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</si>
  <si>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</si>
  <si>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</si>
  <si>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</si>
  <si>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</si>
  <si>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</si>
  <si>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</si>
  <si>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</si>
  <si>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</si>
  <si>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</si>
  <si>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</si>
  <si>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</si>
  <si>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</si>
  <si>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</si>
  <si>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</si>
  <si>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</si>
  <si>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</si>
  <si>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</si>
  <si>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</si>
  <si>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</si>
  <si>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</si>
  <si>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</si>
  <si>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</si>
  <si>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</si>
  <si>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</si>
  <si>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</si>
  <si>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</si>
  <si>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</si>
  <si>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</si>
  <si>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</si>
  <si>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</si>
  <si>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</si>
  <si>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</si>
  <si>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</si>
  <si>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</si>
  <si>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</si>
  <si>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</si>
  <si>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</si>
  <si>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</si>
  <si>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</si>
  <si>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</si>
  <si>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</si>
  <si>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</si>
  <si>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</si>
  <si>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</si>
  <si>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</si>
  <si>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</si>
  <si>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</si>
  <si>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</si>
  <si>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</si>
  <si>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</si>
  <si>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</si>
  <si>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</si>
  <si>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</si>
  <si>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</si>
  <si>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</si>
  <si>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</si>
  <si>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</si>
  <si>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</si>
  <si>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</si>
  <si>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</si>
  <si>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</si>
  <si>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</si>
  <si>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</si>
  <si>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</si>
  <si>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</si>
  <si>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</si>
  <si>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</si>
  <si>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</si>
  <si>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</si>
  <si>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</si>
  <si>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</si>
  <si>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</si>
  <si>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</si>
  <si>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</si>
  <si>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</si>
  <si>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</si>
  <si>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</si>
  <si>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</si>
  <si>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</si>
  <si>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</si>
  <si>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</si>
  <si>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</si>
  <si>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</si>
  <si>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</si>
  <si>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</si>
  <si>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</si>
  <si>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</si>
  <si>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</si>
  <si>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</si>
  <si>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</si>
  <si>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</si>
  <si>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</si>
  <si>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</si>
  <si>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</si>
  <si>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</si>
  <si>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</si>
  <si>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</si>
  <si>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</si>
  <si>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</si>
  <si>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</si>
  <si>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</si>
  <si>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</si>
  <si>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</si>
  <si>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</si>
  <si>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</si>
  <si>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</si>
  <si>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</si>
  <si>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</si>
  <si>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</si>
  <si>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</si>
  <si>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</si>
  <si>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</si>
  <si>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</si>
  <si>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</si>
  <si>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</si>
  <si>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</si>
  <si>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</si>
  <si>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</si>
  <si>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</si>
  <si>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</si>
  <si>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</si>
  <si>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</si>
  <si>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</si>
  <si>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</si>
  <si>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</si>
  <si>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</si>
  <si>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</si>
  <si>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</si>
  <si>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</si>
  <si>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</si>
  <si>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</si>
  <si>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</si>
  <si>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</si>
  <si>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</si>
  <si>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</si>
  <si>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</si>
  <si>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</si>
  <si>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</si>
  <si>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</si>
  <si>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</si>
  <si>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</si>
  <si>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</si>
  <si>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</si>
  <si>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</si>
  <si>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</si>
  <si>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</si>
  <si>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</si>
  <si>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</si>
  <si>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</si>
  <si>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</si>
  <si>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</si>
  <si>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</si>
  <si>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</si>
  <si>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</si>
  <si>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</si>
  <si>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</si>
  <si>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</si>
  <si>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</si>
  <si>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</si>
  <si>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</si>
  <si>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</si>
  <si>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</si>
  <si>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</si>
  <si>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</si>
  <si>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</si>
  <si>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</si>
  <si>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</si>
  <si>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</si>
  <si>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</si>
  <si>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</si>
  <si>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</si>
  <si>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</si>
  <si>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</si>
  <si>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</si>
  <si>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</si>
  <si>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</si>
  <si>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</si>
  <si>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</si>
  <si>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</si>
  <si>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</si>
  <si>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</si>
  <si>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</si>
  <si>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</si>
  <si>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</si>
  <si>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</si>
  <si>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</si>
  <si>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</si>
  <si>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</si>
  <si>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</si>
  <si>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</si>
  <si>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</si>
  <si>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</si>
  <si>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</si>
  <si>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</si>
  <si>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</si>
  <si>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</si>
  <si>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</si>
  <si>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</si>
  <si>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</si>
  <si>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</si>
  <si>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</si>
  <si>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</si>
  <si>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</si>
  <si>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</si>
  <si>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</si>
  <si>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</si>
  <si>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</si>
  <si>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</si>
  <si>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</si>
  <si>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</si>
  <si>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</si>
  <si>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</si>
  <si>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</si>
  <si>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</si>
  <si>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</si>
  <si>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</si>
  <si>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</si>
  <si>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</si>
  <si>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</si>
  <si>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</si>
  <si>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</si>
  <si>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</si>
  <si>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</si>
  <si>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</si>
  <si>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</si>
  <si>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</si>
  <si>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</si>
  <si>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</si>
  <si>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</si>
  <si>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</si>
  <si>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</si>
  <si>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</si>
  <si>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</si>
  <si>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</si>
  <si>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</si>
  <si>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</si>
  <si>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</si>
  <si>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</si>
  <si>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</si>
  <si>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</si>
  <si>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</si>
  <si>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</si>
  <si>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</si>
  <si>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</si>
  <si>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</si>
  <si>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</si>
  <si>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</si>
  <si>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</si>
  <si>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</si>
  <si>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</si>
  <si>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</si>
  <si>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</si>
  <si>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</si>
  <si>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</si>
  <si>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</si>
  <si>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</si>
  <si>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</si>
  <si>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</si>
  <si>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</si>
  <si>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</si>
  <si>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</si>
  <si>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</si>
  <si>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</si>
  <si>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</si>
  <si>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</si>
  <si>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</si>
  <si>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</si>
  <si>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</si>
  <si>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</si>
  <si>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</si>
  <si>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</si>
  <si>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</si>
  <si>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</si>
  <si>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</si>
  <si>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</si>
  <si>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</si>
  <si>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</si>
  <si>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</si>
  <si>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</si>
  <si>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</si>
  <si>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</si>
  <si>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</si>
  <si>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</si>
  <si>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</si>
  <si>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</si>
  <si>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</si>
  <si>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</si>
  <si>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</si>
  <si>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</si>
  <si>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</si>
  <si>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</si>
  <si>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</si>
  <si>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</si>
  <si>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</si>
  <si>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</si>
  <si>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</si>
  <si>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</si>
  <si>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</si>
  <si>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</si>
  <si>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</si>
  <si>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</si>
  <si>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</si>
  <si>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</si>
  <si>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</si>
  <si>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</si>
  <si>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</si>
  <si>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</si>
  <si>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</si>
  <si>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</si>
  <si>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</si>
  <si>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</si>
  <si>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</si>
  <si>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</si>
  <si>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</si>
  <si>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</si>
  <si>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</si>
  <si>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</si>
  <si>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</si>
  <si>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</si>
  <si>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</si>
  <si>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</si>
  <si>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</si>
  <si>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</si>
  <si>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</si>
  <si>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</si>
  <si>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</si>
  <si>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</si>
  <si>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</si>
  <si>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</si>
  <si>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</si>
  <si>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</si>
  <si>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</si>
  <si>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</si>
  <si>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</si>
  <si>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</si>
  <si>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</si>
  <si>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</si>
  <si>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</si>
  <si>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</si>
  <si>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</si>
  <si>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</si>
  <si>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</si>
  <si>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</si>
  <si>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</si>
  <si>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</si>
  <si>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</si>
  <si>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</si>
  <si>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</si>
  <si>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</si>
  <si>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</si>
  <si>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</si>
  <si>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</si>
  <si>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</si>
  <si>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</si>
  <si>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</si>
  <si>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</si>
  <si>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</si>
  <si>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</si>
  <si>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</si>
  <si>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</si>
  <si>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</si>
  <si>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</si>
  <si>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</si>
  <si>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</si>
  <si>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</si>
  <si>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</si>
  <si>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</si>
  <si>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</si>
  <si>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</si>
  <si>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</si>
  <si>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</si>
  <si>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</si>
  <si>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</si>
  <si>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</si>
  <si>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</si>
  <si>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</si>
  <si>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</si>
  <si>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</si>
  <si>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</si>
  <si>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</si>
  <si>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</si>
  <si>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</si>
  <si>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</si>
  <si>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</si>
  <si>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</si>
  <si>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</si>
  <si>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</si>
  <si>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</si>
  <si>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</si>
  <si>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</si>
  <si>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</si>
  <si>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</si>
  <si>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</si>
  <si>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</si>
  <si>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</si>
  <si>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</si>
  <si>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</si>
  <si>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</si>
  <si>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</si>
  <si>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</si>
  <si>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</si>
  <si>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</si>
  <si>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</si>
  <si>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</si>
  <si>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</si>
  <si>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</si>
  <si>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</si>
  <si>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</si>
  <si>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</si>
  <si>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</si>
  <si>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</si>
  <si>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</si>
  <si>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</si>
  <si>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</si>
  <si>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</si>
  <si>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</si>
  <si>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</si>
  <si>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</si>
  <si>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</si>
  <si>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</si>
  <si>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</si>
  <si>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</si>
  <si>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</si>
  <si>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</si>
  <si>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</si>
  <si>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</si>
  <si>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</si>
  <si>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</si>
  <si>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</si>
  <si>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</si>
  <si>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</si>
  <si>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</si>
  <si>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</si>
  <si>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</si>
  <si>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</si>
  <si>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</si>
  <si>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</si>
  <si>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</si>
  <si>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</si>
  <si>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</si>
  <si>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</si>
  <si>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</si>
  <si>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</si>
  <si>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</si>
  <si>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</si>
  <si>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</si>
  <si>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</si>
  <si>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</si>
  <si>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</si>
  <si>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</si>
  <si>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</si>
  <si>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</si>
  <si>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</si>
  <si>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</si>
  <si>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</si>
  <si>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</si>
  <si>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</si>
  <si>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</si>
  <si>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</si>
  <si>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</si>
  <si>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</si>
  <si>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</si>
  <si>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</si>
  <si>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</si>
  <si>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</si>
  <si>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</si>
  <si>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</si>
  <si>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</si>
  <si>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</si>
  <si>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</si>
  <si>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</si>
  <si>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</si>
  <si>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</si>
  <si>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</si>
  <si>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</si>
  <si>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</si>
  <si>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</si>
  <si>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</si>
  <si>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</si>
  <si>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</si>
  <si>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</si>
  <si>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</si>
  <si>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</si>
  <si>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</si>
  <si>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</si>
  <si>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</si>
  <si>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</si>
  <si>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</si>
  <si>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</si>
  <si>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</si>
  <si>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</si>
  <si>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</si>
  <si>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</si>
  <si>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</si>
  <si>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</si>
  <si>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</si>
  <si>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</si>
  <si>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</si>
  <si>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</si>
  <si>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</si>
  <si>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</si>
  <si>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</si>
  <si>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</si>
  <si>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</si>
  <si>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</si>
  <si>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</si>
  <si>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</si>
  <si>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</si>
  <si>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</si>
  <si>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</si>
  <si>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</si>
  <si>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</si>
  <si>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</si>
  <si>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</si>
  <si>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</si>
  <si>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</si>
  <si>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</si>
  <si>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</si>
  <si>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</si>
  <si>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</si>
  <si>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</si>
  <si>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</si>
  <si>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</si>
  <si>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</si>
  <si>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</si>
  <si>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</si>
  <si>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</si>
  <si>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</si>
  <si>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</si>
  <si>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</si>
  <si>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</si>
  <si>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</si>
  <si>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</si>
  <si>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</si>
  <si>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</si>
  <si>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</si>
  <si>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</si>
  <si>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</si>
  <si>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</si>
  <si>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</si>
  <si>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</si>
  <si>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</si>
  <si>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</si>
  <si>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</si>
  <si>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</si>
  <si>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</si>
  <si>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</si>
  <si>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</si>
  <si>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</si>
  <si>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</si>
  <si>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</si>
  <si>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</si>
  <si>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</si>
  <si>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</si>
  <si>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</si>
  <si>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</si>
  <si>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</si>
  <si>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</si>
  <si>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</si>
  <si>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</si>
  <si>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</si>
  <si>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</si>
  <si>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</si>
  <si>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</si>
  <si>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</si>
  <si>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</si>
  <si>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</si>
  <si>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</si>
  <si>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</si>
  <si>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</si>
  <si>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</si>
  <si>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</si>
  <si>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</si>
  <si>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</si>
  <si>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</si>
  <si>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</si>
  <si>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</si>
  <si>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</si>
  <si>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</si>
  <si>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</si>
  <si>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</si>
  <si>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</si>
  <si>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</si>
  <si>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</si>
  <si>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</si>
  <si>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</si>
  <si>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</si>
  <si>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</si>
  <si>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</si>
  <si>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</si>
  <si>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</si>
  <si>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</si>
  <si>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</si>
  <si>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</si>
  <si>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</si>
  <si>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</si>
  <si>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</si>
  <si>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</si>
  <si>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</si>
  <si>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</si>
  <si>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</si>
  <si>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</si>
  <si>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</si>
  <si>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</si>
  <si>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</si>
  <si>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</si>
  <si>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</si>
  <si>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</si>
  <si>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</si>
  <si>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</si>
  <si>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</si>
  <si>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</si>
  <si>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</si>
  <si>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</si>
  <si>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</si>
  <si>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</si>
  <si>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</si>
  <si>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</si>
  <si>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</si>
  <si>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</si>
  <si>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</si>
  <si>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</si>
  <si>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</si>
  <si>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</si>
  <si>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</si>
  <si>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</si>
  <si>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</si>
  <si>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</si>
  <si>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</si>
  <si>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</si>
  <si>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</si>
  <si>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</si>
  <si>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</si>
  <si>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</si>
  <si>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</si>
  <si>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</si>
  <si>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</si>
  <si>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</si>
  <si>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</si>
  <si>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</si>
  <si>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</si>
  <si>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</si>
  <si>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</si>
  <si>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</si>
  <si>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</si>
  <si>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</si>
  <si>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</si>
  <si>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</si>
  <si>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</si>
  <si>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</si>
  <si>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</si>
  <si>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</si>
  <si>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</si>
  <si>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</si>
  <si>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</si>
  <si>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</si>
  <si>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</si>
  <si>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</si>
  <si>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</si>
  <si>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</si>
  <si>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</si>
  <si>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</si>
  <si>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</si>
  <si>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</si>
  <si>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</si>
  <si>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</si>
  <si>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</si>
  <si>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</si>
  <si>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</si>
  <si>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</si>
  <si>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</si>
  <si>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</si>
  <si>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</si>
  <si>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</si>
  <si>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</si>
  <si>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</si>
  <si>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</si>
  <si>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</si>
  <si>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</si>
  <si>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</si>
  <si>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</si>
  <si>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</si>
  <si>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</si>
  <si>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</si>
  <si>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</si>
  <si>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</si>
  <si>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</si>
  <si>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</si>
  <si>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</si>
  <si>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</si>
  <si>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</si>
  <si>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</si>
  <si>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</si>
  <si>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</si>
  <si>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</si>
  <si>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</si>
  <si>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</si>
  <si>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</si>
  <si>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</si>
  <si>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</si>
  <si>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</si>
  <si>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</si>
  <si>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</si>
  <si>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</si>
  <si>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</si>
  <si>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</si>
  <si>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</si>
  <si>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</si>
  <si>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</si>
  <si>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</si>
  <si>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</si>
  <si>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</si>
  <si>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</si>
  <si>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</si>
  <si>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</si>
  <si>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</si>
  <si>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</si>
  <si>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</si>
  <si>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</si>
  <si>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</si>
  <si>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</si>
  <si>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</si>
  <si>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</si>
  <si>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</si>
  <si>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</si>
  <si>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</si>
  <si>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</si>
  <si>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</si>
  <si>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</si>
  <si>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</si>
  <si>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</si>
  <si>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</si>
  <si>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</si>
  <si>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</si>
  <si>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</si>
  <si>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</si>
  <si>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</si>
  <si>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</si>
  <si>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</si>
  <si>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</si>
  <si>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</si>
  <si>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</si>
  <si>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</si>
  <si>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</si>
  <si>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</si>
  <si>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</si>
  <si>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</si>
  <si>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</si>
  <si>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</si>
  <si>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</si>
  <si>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</si>
  <si>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</si>
  <si>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</si>
  <si>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</si>
  <si>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</si>
  <si>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</si>
  <si>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</si>
  <si>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</si>
  <si>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</si>
  <si>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</si>
  <si>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</si>
  <si>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</si>
  <si>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</si>
  <si>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</si>
  <si>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</si>
  <si>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</si>
  <si>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</si>
  <si>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</si>
  <si>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</si>
  <si>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</si>
  <si>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</si>
  <si>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</si>
  <si>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</si>
  <si>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</si>
  <si>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</si>
  <si>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</si>
  <si>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</si>
  <si>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</si>
  <si>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</si>
  <si>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</si>
  <si>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</si>
  <si>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</si>
  <si>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</si>
  <si>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</si>
  <si>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</si>
  <si>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</si>
  <si>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</si>
  <si>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</si>
  <si>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</si>
  <si>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</si>
  <si>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</si>
  <si>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</si>
  <si>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</si>
  <si>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</si>
  <si>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</si>
  <si>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</si>
  <si>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</si>
  <si>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</si>
  <si>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</si>
  <si>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</si>
  <si>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</si>
  <si>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</si>
  <si>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</si>
  <si>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</si>
  <si>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</si>
  <si>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</si>
  <si>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</si>
  <si>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</si>
  <si>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</si>
  <si>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</si>
  <si>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</si>
  <si>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</si>
  <si>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</si>
  <si>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</si>
  <si>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</si>
  <si>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</si>
  <si>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</si>
  <si>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</si>
  <si>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</si>
  <si>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</si>
  <si>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</si>
  <si>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</si>
  <si>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</si>
  <si>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</si>
  <si>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</si>
  <si>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</si>
  <si>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</si>
  <si>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</si>
  <si>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</si>
  <si>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</si>
  <si>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</si>
  <si>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</si>
  <si>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</si>
  <si>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</si>
  <si>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</si>
  <si>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</si>
  <si>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</si>
  <si>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</si>
  <si>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</si>
  <si>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</si>
  <si>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</si>
  <si>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</si>
  <si>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</si>
  <si>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</si>
  <si>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</si>
  <si>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</si>
  <si>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</si>
  <si>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</si>
  <si>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</si>
  <si>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</si>
  <si>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</si>
  <si>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</si>
  <si>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</si>
  <si>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</si>
  <si>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</si>
  <si>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</si>
  <si>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</si>
  <si>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</si>
  <si>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</si>
  <si>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</si>
  <si>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</si>
  <si>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</si>
  <si>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</si>
  <si>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</si>
  <si>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</si>
  <si>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</si>
  <si>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</si>
  <si>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</si>
  <si>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</si>
  <si>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</si>
  <si>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</si>
  <si>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</si>
  <si>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</si>
  <si>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</si>
  <si>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</si>
  <si>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</si>
  <si>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</si>
  <si>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</si>
  <si>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</si>
  <si>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</si>
  <si>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</si>
  <si>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</si>
  <si>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</si>
  <si>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</si>
  <si>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</si>
  <si>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</si>
  <si>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</si>
  <si>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</si>
  <si>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</si>
  <si>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</si>
  <si>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</si>
  <si>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</si>
  <si>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</si>
  <si>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</si>
  <si>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</si>
  <si>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</si>
  <si>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</si>
  <si>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</si>
  <si>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</si>
  <si>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</si>
  <si>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</si>
  <si>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</si>
  <si>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</si>
  <si>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</si>
  <si>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</si>
  <si>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</si>
  <si>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</si>
  <si>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</si>
  <si>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</si>
  <si>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</si>
  <si>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</si>
  <si>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</si>
  <si>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</si>
  <si>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</si>
  <si>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</si>
  <si>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</si>
  <si>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</si>
  <si>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</si>
  <si>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</si>
  <si>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</si>
  <si>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</si>
  <si>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</si>
  <si>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</si>
  <si>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</si>
  <si>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</si>
  <si>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</si>
  <si>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</si>
  <si>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</si>
  <si>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</si>
  <si>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</si>
  <si>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</si>
  <si>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</si>
  <si>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</si>
  <si>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</si>
  <si>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</si>
  <si>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</si>
  <si>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</si>
  <si>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</si>
  <si>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</si>
  <si>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</si>
  <si>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</si>
  <si>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</si>
  <si>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</si>
  <si>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</si>
  <si>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</si>
  <si>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</si>
  <si>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</si>
  <si>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</si>
  <si>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</si>
  <si>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</si>
  <si>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</si>
  <si>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</si>
  <si>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</si>
  <si>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</si>
  <si>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</si>
  <si>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</si>
  <si>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</si>
  <si>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</si>
  <si>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</si>
  <si>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</si>
  <si>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</si>
  <si>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</si>
  <si>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</si>
  <si>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</si>
  <si>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</si>
  <si>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</si>
  <si>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</si>
  <si>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</si>
  <si>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</si>
  <si>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</si>
  <si>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</si>
  <si>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</si>
  <si>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</si>
  <si>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</si>
  <si>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</si>
  <si>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</si>
  <si>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</si>
  <si>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</si>
  <si>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</si>
  <si>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</si>
  <si>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</si>
  <si>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</si>
  <si>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</si>
  <si>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</si>
  <si>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</si>
  <si>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</si>
  <si>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</si>
  <si>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</si>
  <si>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</si>
  <si>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</si>
  <si>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</si>
  <si>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</si>
  <si>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</si>
  <si>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</si>
  <si>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</si>
  <si>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</si>
  <si>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</si>
  <si>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</si>
  <si>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</si>
  <si>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</si>
  <si>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</si>
  <si>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</si>
  <si>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</si>
  <si>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</si>
  <si>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</si>
  <si>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</si>
  <si>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</si>
  <si>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</si>
  <si>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</si>
  <si>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</si>
  <si>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</si>
  <si>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</si>
  <si>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</si>
  <si>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</si>
  <si>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</si>
  <si>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</si>
  <si>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</si>
  <si>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</si>
  <si>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</si>
  <si>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</si>
  <si>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</si>
  <si>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</si>
  <si>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</si>
  <si>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</si>
  <si>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</si>
  <si>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</si>
  <si>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</si>
  <si>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</si>
  <si>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</si>
  <si>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</si>
  <si>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</si>
  <si>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</si>
  <si>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</si>
  <si>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</si>
  <si>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</si>
  <si>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</si>
  <si>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</si>
  <si>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</si>
  <si>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</si>
  <si>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</si>
  <si>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</si>
  <si>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</si>
  <si>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</si>
  <si>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</si>
  <si>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</si>
  <si>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</si>
  <si>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</si>
  <si>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</si>
  <si>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</si>
  <si>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</si>
  <si>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</si>
  <si>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</si>
  <si>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</si>
  <si>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</si>
  <si>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</si>
  <si>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</si>
  <si>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</si>
  <si>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</si>
  <si>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</si>
  <si>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</si>
  <si>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</si>
  <si>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</si>
  <si>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</si>
  <si>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</si>
  <si>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</si>
  <si>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</si>
  <si>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</si>
  <si>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</si>
  <si>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</si>
  <si>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</si>
  <si>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</si>
  <si>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</si>
  <si>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</si>
  <si>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</si>
  <si>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</si>
  <si>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</si>
  <si>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</si>
  <si>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</si>
  <si>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</si>
  <si>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</si>
  <si>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</si>
  <si>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</si>
  <si>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</si>
  <si>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</si>
  <si>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</si>
  <si>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</si>
  <si>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</si>
  <si>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</si>
  <si>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</si>
  <si>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</si>
  <si>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</si>
  <si>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</si>
  <si>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</si>
  <si>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</si>
  <si>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</si>
  <si>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</si>
  <si>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</si>
  <si>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</si>
  <si>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</si>
  <si>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</si>
  <si>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</si>
  <si>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</si>
  <si>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</si>
  <si>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</si>
  <si>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</si>
  <si>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</si>
  <si>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</si>
  <si>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</si>
  <si>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</si>
  <si>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</si>
  <si>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</si>
  <si>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</si>
  <si>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</si>
  <si>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</si>
  <si>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</si>
  <si>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</si>
  <si>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</si>
  <si>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</si>
  <si>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</si>
  <si>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</si>
  <si>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</si>
  <si>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</si>
  <si>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</si>
  <si>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</si>
  <si>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</si>
  <si>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</si>
  <si>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</si>
  <si>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</si>
  <si>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</si>
  <si>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</si>
  <si>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</si>
  <si>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</si>
  <si>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</si>
  <si>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</si>
  <si>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</si>
  <si>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</si>
  <si>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</si>
  <si>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</si>
  <si>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</si>
  <si>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</si>
  <si>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</si>
  <si>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</si>
  <si>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</si>
  <si>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</si>
  <si>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</si>
  <si>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</si>
  <si>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</si>
  <si>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</si>
  <si>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</si>
  <si>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</si>
  <si>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</si>
  <si>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</si>
  <si>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</si>
  <si>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</si>
  <si>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</si>
  <si>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</si>
  <si>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</si>
  <si>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</si>
  <si>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</si>
  <si>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</si>
  <si>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</si>
  <si>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</si>
  <si>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</si>
  <si>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</si>
  <si>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</si>
  <si>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</si>
  <si>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</si>
  <si>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</si>
  <si>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</si>
  <si>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</si>
  <si>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</si>
  <si>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</si>
  <si>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</si>
  <si>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</si>
  <si>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</si>
  <si>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</si>
  <si>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</si>
  <si>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</si>
  <si>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</si>
  <si>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</si>
  <si>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</si>
  <si>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</si>
  <si>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</si>
  <si>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</si>
  <si>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</si>
  <si>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</si>
  <si>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</si>
  <si>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</si>
  <si>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</si>
  <si>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</si>
  <si>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</si>
  <si>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</si>
  <si>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</si>
  <si>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</si>
  <si>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</si>
  <si>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</si>
  <si>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</si>
  <si>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</si>
  <si>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</si>
  <si>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</si>
  <si>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</si>
  <si>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</si>
  <si>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</si>
  <si>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</si>
  <si>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</si>
  <si>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</si>
  <si>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</si>
  <si>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</si>
  <si>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</si>
  <si>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</si>
  <si>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</si>
  <si>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</si>
  <si>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</si>
  <si>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</si>
  <si>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</si>
  <si>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</si>
  <si>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</si>
  <si>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</si>
  <si>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</si>
  <si>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</si>
  <si>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</si>
  <si>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</si>
  <si>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</si>
  <si>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</si>
  <si>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</si>
  <si>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</si>
  <si>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</si>
  <si>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</si>
  <si>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</si>
  <si>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</si>
  <si>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</si>
  <si>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</si>
  <si>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</si>
  <si>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</si>
  <si>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</si>
  <si>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</si>
  <si>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</si>
  <si>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</si>
  <si>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</si>
  <si>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</si>
  <si>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</si>
  <si>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</si>
  <si>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</si>
  <si>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</si>
  <si>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</si>
  <si>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</si>
  <si>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</si>
  <si>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</si>
  <si>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</si>
  <si>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</si>
  <si>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</si>
  <si>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</si>
  <si>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</si>
  <si>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</si>
  <si>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</si>
  <si>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</si>
  <si>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</si>
  <si>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</si>
  <si>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</si>
  <si>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</si>
  <si>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</si>
  <si>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</si>
  <si>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</si>
  <si>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</si>
  <si>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</si>
  <si>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</si>
  <si>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</si>
  <si>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</si>
  <si>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</si>
  <si>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</si>
  <si>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</si>
  <si>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</si>
  <si>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</si>
  <si>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</si>
  <si>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</si>
  <si>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</si>
  <si>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</si>
  <si>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</si>
  <si>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</si>
  <si>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</si>
  <si>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</si>
  <si>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</si>
  <si>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</si>
  <si>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</si>
  <si>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</si>
  <si>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</si>
  <si>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</si>
  <si>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</si>
  <si>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</si>
  <si>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</si>
  <si>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</si>
  <si>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</si>
  <si>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</si>
  <si>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</si>
  <si>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</si>
  <si>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</si>
  <si>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</si>
  <si>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</si>
  <si>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</si>
  <si>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</si>
  <si>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</si>
  <si>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</si>
  <si>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</si>
  <si>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</si>
  <si>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</si>
  <si>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</si>
  <si>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</si>
  <si>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</si>
  <si>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</si>
  <si>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</si>
  <si>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</si>
  <si>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</si>
  <si>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</si>
  <si>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</si>
  <si>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</si>
  <si>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</si>
  <si>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</si>
  <si>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</si>
  <si>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</si>
  <si>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</si>
  <si>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</si>
  <si>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</si>
  <si>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</si>
  <si>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</si>
  <si>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</si>
  <si>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</si>
  <si>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</si>
  <si>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</si>
  <si>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</si>
  <si>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</si>
  <si>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</si>
  <si>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</si>
  <si>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</si>
  <si>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</si>
  <si>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</si>
  <si>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</si>
  <si>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</si>
  <si>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</si>
  <si>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</si>
  <si>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</si>
  <si>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</si>
  <si>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</si>
  <si>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</si>
  <si>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</si>
  <si>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</si>
  <si>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</si>
  <si>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</si>
  <si>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</si>
  <si>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</si>
  <si>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</si>
  <si>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</si>
  <si>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</si>
  <si>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</si>
  <si>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</si>
  <si>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</si>
  <si>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</si>
  <si>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</si>
  <si>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</si>
  <si>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</si>
  <si>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</si>
  <si>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</si>
  <si>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</si>
  <si>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</si>
  <si>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</si>
  <si>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</si>
  <si>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</si>
  <si>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</si>
  <si>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</si>
  <si>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</si>
  <si>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</si>
  <si>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</si>
  <si>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</si>
  <si>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</si>
  <si>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</si>
  <si>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</si>
  <si>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</si>
  <si>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</si>
  <si>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</si>
  <si>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</si>
  <si>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</si>
  <si>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</si>
  <si>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</si>
  <si>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</si>
  <si>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</si>
  <si>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</si>
  <si>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</si>
  <si>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</si>
  <si>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</si>
  <si>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</si>
  <si>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</si>
  <si>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</si>
  <si>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</si>
  <si>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</si>
  <si>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</si>
  <si>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</si>
  <si>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</si>
  <si>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</si>
  <si>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</si>
  <si>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</si>
  <si>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</si>
  <si>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</si>
  <si>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</si>
  <si>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</si>
  <si>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</si>
  <si>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</si>
  <si>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</si>
  <si>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</si>
  <si>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</si>
  <si>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</si>
  <si>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</si>
  <si>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</si>
  <si>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</si>
  <si>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</si>
  <si>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</si>
  <si>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</si>
  <si>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</si>
  <si>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</si>
  <si>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</si>
  <si>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</si>
  <si>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</si>
  <si>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</si>
  <si>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</si>
  <si>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</si>
  <si>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</si>
  <si>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</si>
  <si>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</si>
  <si>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</si>
  <si>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</si>
  <si>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</si>
  <si>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</si>
  <si>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</si>
  <si>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</si>
  <si>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</si>
  <si>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</si>
  <si>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</si>
  <si>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</si>
  <si>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</si>
  <si>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</si>
  <si>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</si>
  <si>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</si>
  <si>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</si>
  <si>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</si>
  <si>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</si>
  <si>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</si>
  <si>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</si>
  <si>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</si>
  <si>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</si>
  <si>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</si>
  <si>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</si>
  <si>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</si>
  <si>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</si>
  <si>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</si>
  <si>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</si>
  <si>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</si>
  <si>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</si>
  <si>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</si>
  <si>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</si>
  <si>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</si>
  <si>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</si>
  <si>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</si>
  <si>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</si>
  <si>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</si>
  <si>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</si>
  <si>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</si>
  <si>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</si>
  <si>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</si>
  <si>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</si>
  <si>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</si>
  <si>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</si>
  <si>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</si>
  <si>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</si>
  <si>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</si>
  <si>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</si>
  <si>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</si>
  <si>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</si>
  <si>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</si>
  <si>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</si>
  <si>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</si>
  <si>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</si>
  <si>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</si>
  <si>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</si>
  <si>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</si>
  <si>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</si>
  <si>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</si>
  <si>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</si>
  <si>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</si>
  <si>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</si>
  <si>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</si>
  <si>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</si>
  <si>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</si>
  <si>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</si>
  <si>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</si>
  <si>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</si>
  <si>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</si>
  <si>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</si>
  <si>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</si>
  <si>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</si>
  <si>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</si>
  <si>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</si>
  <si>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</si>
  <si>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</si>
  <si>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</si>
  <si>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</si>
  <si>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</si>
  <si>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</si>
  <si>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</si>
  <si>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</si>
  <si>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</si>
  <si>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</si>
  <si>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</si>
  <si>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</si>
  <si>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</si>
  <si>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</si>
  <si>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</si>
  <si>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</si>
  <si>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</si>
  <si>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</si>
  <si>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</si>
  <si>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</si>
  <si>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</si>
  <si>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</si>
  <si>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</si>
  <si>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</si>
  <si>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</si>
  <si>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</si>
  <si>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</si>
  <si>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</si>
  <si>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</si>
  <si>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</si>
  <si>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</si>
  <si>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</si>
  <si>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</si>
  <si>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</si>
  <si>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</si>
  <si>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</si>
  <si>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</si>
  <si>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</si>
  <si>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</si>
  <si>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</si>
  <si>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</si>
  <si>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</si>
  <si>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</si>
  <si>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</si>
  <si>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</si>
  <si>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</si>
  <si>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</si>
  <si>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</si>
  <si>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</si>
  <si>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</si>
  <si>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</si>
  <si>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</si>
  <si>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</si>
  <si>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</si>
  <si>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</si>
  <si>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</si>
  <si>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</si>
  <si>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</si>
  <si>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</si>
  <si>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</si>
  <si>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</si>
  <si>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</si>
  <si>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</si>
  <si>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</si>
  <si>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</si>
  <si>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</si>
  <si>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</si>
  <si>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</si>
  <si>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</si>
  <si>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</si>
  <si>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</si>
  <si>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</si>
  <si>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</si>
  <si>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</si>
  <si>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</si>
  <si>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</si>
  <si>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</si>
  <si>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</si>
  <si>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</si>
  <si>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</si>
  <si>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</si>
  <si>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</si>
  <si>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</si>
  <si>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</si>
  <si>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</si>
  <si>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</si>
  <si>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</si>
  <si>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</si>
  <si>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</si>
  <si>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</si>
  <si>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</si>
  <si>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</si>
  <si>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</si>
  <si>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</si>
  <si>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</si>
  <si>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</si>
  <si>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</si>
  <si>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</si>
  <si>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</si>
  <si>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</si>
  <si>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</si>
  <si>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</si>
  <si>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</si>
  <si>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</si>
  <si>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</si>
  <si>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</si>
  <si>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</si>
  <si>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</si>
  <si>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</si>
  <si>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</si>
  <si>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</si>
  <si>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</si>
  <si>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</si>
  <si>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</si>
  <si>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</si>
  <si>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</si>
  <si>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</si>
  <si>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</si>
  <si>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</si>
  <si>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</si>
  <si>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</si>
  <si>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</si>
  <si>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</si>
  <si>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</si>
  <si>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</si>
  <si>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</si>
  <si>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</si>
  <si>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</si>
  <si>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</si>
  <si>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</si>
  <si>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</si>
  <si>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</si>
  <si>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</si>
  <si>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</si>
  <si>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</si>
  <si>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</si>
  <si>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</si>
  <si>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</si>
  <si>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</si>
  <si>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</si>
  <si>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</si>
  <si>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</si>
  <si>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</si>
  <si>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</si>
  <si>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</si>
  <si>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</si>
  <si>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</si>
  <si>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</si>
  <si>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</si>
  <si>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</si>
  <si>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</si>
  <si>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</si>
  <si>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</si>
  <si>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</si>
  <si>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</si>
  <si>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</si>
  <si>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</si>
  <si>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</si>
  <si>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</si>
  <si>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</si>
  <si>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</si>
  <si>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</si>
  <si>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</si>
  <si>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</si>
  <si>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</si>
  <si>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</si>
  <si>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</si>
  <si>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</si>
  <si>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</si>
  <si>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</si>
  <si>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</si>
  <si>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</si>
  <si>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</si>
  <si>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</si>
  <si>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</si>
  <si>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</si>
  <si>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</si>
  <si>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</si>
  <si>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</si>
  <si>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</si>
  <si>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</si>
  <si>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</si>
  <si>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</si>
  <si>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</si>
  <si>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</si>
  <si>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</si>
  <si>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</si>
  <si>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</si>
  <si>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</si>
  <si>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</si>
  <si>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</si>
  <si>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</si>
  <si>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</si>
  <si>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</si>
  <si>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</si>
  <si>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</si>
  <si>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</si>
  <si>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</si>
  <si>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</si>
  <si>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</si>
  <si>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</si>
  <si>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</si>
  <si>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</si>
  <si>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</si>
  <si>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</si>
  <si>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</si>
  <si>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</si>
  <si>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</si>
  <si>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</si>
  <si>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</si>
  <si>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</si>
  <si>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</si>
  <si>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</si>
  <si>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</si>
  <si>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</si>
  <si>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</si>
  <si>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</si>
  <si>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</si>
  <si>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</si>
  <si>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</si>
  <si>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</si>
  <si>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</si>
  <si>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</si>
  <si>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</si>
  <si>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</si>
  <si>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</si>
  <si>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</si>
  <si>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</si>
  <si>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</si>
  <si>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</si>
  <si>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</si>
  <si>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</si>
  <si>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</si>
  <si>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</si>
  <si>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</si>
  <si>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</si>
  <si>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</si>
  <si>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</si>
  <si>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</si>
  <si>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</si>
  <si>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</si>
  <si>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</si>
  <si>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</si>
  <si>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</si>
  <si>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</si>
  <si>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</si>
  <si>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</si>
  <si>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</si>
  <si>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</si>
  <si>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</si>
  <si>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</si>
  <si>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</si>
  <si>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</si>
  <si>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</si>
  <si>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</si>
  <si>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</si>
  <si>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</si>
  <si>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</si>
  <si>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</si>
  <si>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</si>
  <si>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</si>
  <si>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</si>
  <si>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</si>
  <si>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</si>
  <si>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</si>
  <si>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</si>
  <si>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</si>
  <si>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</si>
  <si>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</si>
  <si>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</si>
  <si>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</si>
  <si>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</si>
  <si>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</si>
  <si>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</si>
  <si>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</si>
  <si>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</si>
  <si>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</si>
  <si>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</si>
  <si>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</si>
  <si>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</si>
  <si>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</si>
  <si>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</si>
  <si>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</si>
  <si>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</si>
  <si>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</si>
  <si>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</si>
  <si>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</si>
  <si>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</si>
  <si>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</si>
  <si>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</si>
  <si>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</si>
  <si>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</si>
  <si>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</si>
  <si>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</si>
  <si>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</si>
  <si>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</si>
  <si>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</si>
  <si>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</si>
  <si>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</si>
  <si>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</si>
  <si>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</si>
  <si>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</si>
  <si>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</si>
  <si>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</si>
  <si>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</si>
  <si>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</si>
  <si>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</si>
  <si>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</si>
  <si>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</si>
  <si>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</si>
  <si>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</si>
  <si>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</si>
  <si>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</si>
  <si>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</si>
  <si>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</si>
  <si>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</si>
  <si>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</si>
  <si>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</si>
  <si>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</si>
  <si>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</si>
  <si>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</si>
  <si>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</si>
  <si>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</si>
  <si>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</si>
  <si>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</si>
  <si>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</si>
  <si>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</si>
  <si>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</si>
  <si>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</si>
  <si>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</si>
  <si>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</si>
  <si>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</si>
  <si>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</si>
  <si>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</si>
  <si>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</si>
  <si>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</si>
  <si>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</si>
  <si>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</si>
  <si>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</si>
  <si>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</si>
  <si>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</si>
  <si>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</si>
  <si>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</si>
  <si>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</si>
  <si>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</si>
  <si>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</si>
  <si>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</si>
  <si>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</si>
  <si>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</si>
  <si>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</si>
  <si>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</si>
  <si>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</si>
  <si>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</si>
  <si>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</si>
  <si>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</si>
  <si>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</si>
  <si>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</si>
  <si>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</si>
  <si>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</si>
  <si>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</si>
  <si>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</si>
  <si>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</si>
  <si>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</si>
  <si>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</si>
  <si>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</si>
  <si>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</si>
  <si>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</si>
  <si>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</si>
  <si>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</si>
  <si>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</si>
  <si>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</si>
  <si>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</si>
  <si>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</si>
  <si>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</si>
  <si>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</si>
  <si>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</si>
  <si>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</si>
  <si>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</si>
  <si>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</si>
  <si>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</si>
  <si>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</si>
  <si>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</si>
  <si>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</si>
  <si>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</si>
  <si>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</si>
  <si>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</si>
  <si>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</si>
  <si>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</si>
  <si>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</si>
  <si>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</si>
  <si>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</si>
  <si>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</si>
  <si>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</si>
  <si>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</si>
  <si>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</si>
  <si>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</si>
  <si>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</si>
  <si>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</si>
  <si>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</si>
  <si>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</si>
  <si>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</si>
  <si>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</si>
  <si>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</si>
  <si>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</si>
  <si>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</si>
  <si>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</si>
  <si>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</si>
  <si>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</si>
  <si>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</si>
  <si>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</si>
  <si>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</si>
  <si>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</si>
  <si>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</si>
  <si>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</si>
  <si>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</si>
  <si>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</si>
  <si>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</si>
  <si>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</si>
  <si>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</si>
  <si>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</si>
  <si>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</si>
  <si>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</si>
  <si>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</si>
  <si>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</si>
  <si>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</si>
  <si>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</si>
  <si>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</si>
  <si>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</si>
  <si>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</si>
  <si>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</si>
  <si>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</si>
  <si>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</si>
  <si>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</si>
  <si>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</si>
  <si>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</si>
  <si>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</si>
  <si>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</si>
  <si>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</si>
  <si>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</si>
  <si>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</si>
  <si>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</si>
  <si>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</si>
  <si>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</si>
  <si>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</si>
  <si>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</si>
  <si>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</si>
  <si>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</si>
  <si>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</si>
  <si>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</si>
  <si>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</si>
  <si>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</si>
  <si>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</si>
  <si>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</si>
  <si>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</si>
  <si>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</si>
  <si>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</si>
  <si>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</si>
  <si>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</si>
  <si>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</si>
  <si>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</si>
  <si>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</si>
  <si>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</si>
  <si>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</si>
  <si>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</si>
  <si>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</si>
  <si>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</si>
  <si>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</si>
  <si>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</si>
  <si>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</si>
  <si>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</si>
  <si>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</si>
  <si>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</si>
  <si>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</si>
  <si>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</si>
  <si>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</si>
  <si>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</si>
  <si>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</si>
  <si>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</si>
  <si>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</si>
  <si>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</si>
  <si>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</si>
  <si>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</si>
  <si>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</si>
  <si>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</si>
  <si>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</si>
  <si>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</si>
  <si>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</si>
  <si>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</si>
  <si>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</si>
  <si>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</si>
  <si>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</si>
  <si>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</si>
  <si>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</si>
  <si>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</si>
  <si>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</si>
  <si>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</si>
  <si>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</si>
  <si>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</si>
  <si>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</si>
  <si>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</si>
  <si>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</si>
  <si>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</si>
  <si>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</si>
  <si>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</si>
  <si>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</si>
  <si>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</si>
  <si>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</si>
  <si>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</si>
  <si>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</si>
  <si>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</si>
  <si>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</si>
  <si>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</si>
  <si>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</si>
  <si>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</si>
  <si>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</si>
  <si>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</si>
  <si>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</si>
  <si>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</si>
  <si>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</si>
  <si>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</si>
  <si>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</si>
  <si>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</si>
  <si>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</si>
  <si>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</si>
  <si>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</si>
  <si>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</si>
  <si>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</si>
  <si>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</si>
  <si>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</si>
  <si>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</si>
  <si>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</si>
  <si>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</si>
  <si>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</si>
  <si>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</si>
  <si>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</si>
  <si>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</si>
  <si>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</si>
  <si>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</si>
  <si>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</si>
  <si>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</si>
  <si>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</si>
  <si>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</si>
  <si>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</si>
  <si>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</si>
  <si>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</si>
  <si>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</si>
  <si>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</si>
  <si>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</si>
  <si>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</si>
  <si>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</si>
  <si>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</si>
  <si>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</si>
  <si>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</si>
  <si>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</si>
  <si>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</si>
  <si>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</si>
  <si>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</si>
  <si>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</si>
  <si>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</si>
  <si>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</si>
  <si>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</si>
  <si>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</si>
  <si>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</si>
  <si>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</si>
  <si>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</si>
  <si>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</si>
  <si>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</si>
  <si>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</si>
  <si>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</si>
  <si>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</si>
  <si>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</si>
  <si>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</si>
  <si>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</si>
  <si>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</si>
  <si>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</si>
  <si>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</si>
  <si>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</si>
  <si>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</si>
  <si>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</si>
  <si>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</si>
  <si>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</si>
  <si>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</si>
  <si>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</si>
  <si>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</si>
  <si>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</si>
  <si>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</si>
  <si>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</si>
  <si>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</si>
  <si>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</si>
  <si>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</si>
  <si>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</si>
  <si>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</si>
  <si>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</si>
  <si>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</si>
  <si>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</si>
  <si>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</si>
  <si>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</si>
  <si>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</si>
  <si>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</si>
  <si>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</si>
  <si>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</si>
  <si>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</si>
  <si>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</si>
  <si>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</si>
  <si>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</si>
  <si>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</si>
  <si>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</si>
  <si>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</si>
  <si>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</si>
  <si>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</si>
  <si>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</si>
  <si>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</si>
  <si>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</si>
  <si>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</si>
  <si>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</si>
  <si>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</si>
  <si>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</si>
  <si>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</si>
  <si>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</si>
  <si>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</si>
  <si>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</si>
  <si>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</si>
  <si>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</si>
  <si>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</si>
  <si>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</si>
  <si>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</si>
  <si>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</si>
  <si>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</si>
  <si>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</si>
  <si>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</si>
  <si>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</si>
  <si>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</si>
  <si>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</si>
  <si>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</si>
  <si>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</si>
  <si>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</si>
  <si>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</si>
  <si>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</si>
  <si>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</si>
  <si>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</si>
  <si>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</si>
  <si>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</si>
  <si>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</si>
  <si>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</si>
  <si>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</si>
  <si>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</si>
  <si>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</si>
  <si>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</si>
  <si>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</si>
  <si>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</si>
  <si>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</si>
  <si>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</si>
  <si>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</si>
  <si>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</si>
  <si>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</si>
  <si>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</si>
  <si>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</si>
  <si>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</si>
  <si>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</si>
  <si>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</si>
  <si>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</si>
  <si>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</si>
  <si>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</si>
  <si>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</si>
  <si>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</si>
  <si>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</si>
  <si>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</si>
  <si>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</si>
  <si>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</si>
  <si>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</si>
  <si>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</si>
  <si>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</si>
  <si>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</si>
  <si>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</si>
  <si>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</si>
  <si>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</si>
  <si>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</si>
  <si>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</si>
  <si>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</si>
  <si>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</si>
  <si>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</si>
  <si>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</si>
  <si>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</si>
  <si>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</si>
  <si>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</si>
  <si>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</si>
  <si>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</si>
  <si>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</si>
  <si>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</si>
  <si>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</si>
  <si>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</si>
  <si>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</si>
  <si>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</si>
  <si>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</si>
  <si>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</si>
  <si>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</si>
  <si>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</si>
  <si>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</si>
  <si>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</si>
  <si>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</si>
  <si>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</si>
  <si>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</si>
  <si>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</si>
  <si>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</si>
  <si>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</si>
  <si>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</si>
  <si>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</si>
  <si>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</si>
  <si>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</si>
  <si>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</si>
  <si>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</si>
  <si>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</si>
  <si>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</si>
  <si>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</si>
  <si>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</si>
  <si>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</si>
  <si>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</si>
  <si>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</si>
  <si>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</si>
  <si>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</si>
  <si>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</si>
  <si>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</si>
  <si>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</si>
  <si>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</si>
  <si>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</si>
  <si>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</si>
  <si>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</si>
  <si>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</si>
  <si>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</si>
  <si>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</si>
  <si>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</si>
  <si>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</si>
  <si>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</si>
  <si>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</si>
  <si>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</si>
  <si>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</si>
  <si>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</si>
  <si>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</si>
  <si>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</si>
  <si>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</si>
  <si>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</si>
  <si>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</si>
  <si>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</si>
  <si>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</si>
  <si>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</si>
  <si>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</si>
  <si>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</si>
  <si>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</si>
  <si>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</si>
  <si>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</si>
  <si>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</si>
  <si>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</si>
  <si>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</si>
  <si>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</si>
  <si>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</si>
  <si>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</si>
  <si>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</si>
  <si>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</si>
  <si>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</si>
  <si>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</si>
  <si>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</si>
  <si>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</si>
  <si>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</si>
  <si>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</si>
  <si>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</si>
  <si>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</si>
  <si>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</si>
  <si>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</si>
  <si>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</si>
  <si>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</si>
  <si>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</si>
  <si>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</si>
  <si>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</si>
  <si>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</si>
  <si>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</si>
  <si>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</si>
  <si>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</si>
  <si>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</si>
  <si>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</si>
  <si>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</si>
  <si>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</si>
  <si>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</si>
  <si>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</si>
  <si>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</si>
  <si>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</si>
  <si>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</si>
  <si>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</si>
  <si>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</si>
  <si>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</si>
  <si>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</si>
  <si>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</si>
  <si>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</si>
  <si>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</si>
  <si>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</si>
  <si>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</si>
  <si>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</si>
  <si>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</si>
  <si>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</si>
  <si>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</si>
  <si>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</si>
  <si>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</si>
  <si>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</si>
  <si>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</si>
  <si>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</si>
  <si>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</si>
  <si>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</si>
  <si>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</si>
  <si>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</si>
  <si>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</si>
  <si>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</si>
  <si>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</si>
  <si>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</si>
  <si>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</si>
  <si>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</si>
  <si>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</si>
  <si>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</si>
  <si>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</si>
  <si>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</si>
  <si>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</si>
  <si>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</si>
  <si>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</si>
  <si>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</si>
  <si>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</si>
  <si>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</si>
  <si>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</si>
  <si>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</si>
  <si>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</si>
  <si>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</si>
  <si>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</si>
  <si>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</si>
  <si>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</si>
  <si>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</si>
  <si>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</si>
  <si>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</si>
  <si>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</si>
  <si>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</si>
  <si>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</si>
  <si>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</si>
  <si>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</si>
  <si>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</si>
  <si>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</si>
  <si>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</si>
  <si>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</si>
  <si>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</si>
  <si>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</si>
  <si>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</si>
  <si>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</si>
  <si>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</si>
  <si>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</si>
  <si>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</si>
  <si>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</si>
  <si>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</si>
  <si>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</si>
  <si>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</si>
  <si>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</si>
  <si>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</si>
  <si>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</si>
  <si>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</si>
  <si>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</si>
  <si>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</si>
  <si>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</si>
  <si>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</si>
  <si>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</si>
  <si>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</si>
  <si>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</si>
  <si>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</si>
  <si>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</si>
  <si>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</si>
  <si>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</si>
  <si>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</si>
  <si>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</si>
  <si>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</si>
  <si>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</si>
  <si>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</si>
  <si>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</si>
  <si>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</si>
  <si>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</si>
  <si>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</si>
  <si>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</si>
  <si>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</si>
  <si>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</si>
  <si>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</si>
  <si>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</si>
  <si>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</si>
  <si>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</si>
  <si>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</si>
  <si>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</si>
  <si>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</si>
  <si>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</si>
  <si>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</si>
  <si>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</si>
  <si>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</si>
  <si>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</si>
  <si>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</si>
  <si>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</si>
  <si>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</si>
  <si>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</si>
  <si>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</si>
  <si>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</si>
  <si>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</si>
  <si>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</si>
  <si>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</si>
  <si>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</si>
  <si>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</si>
  <si>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</si>
  <si>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</si>
  <si>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</si>
  <si>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</si>
  <si>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</si>
  <si>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</si>
  <si>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</si>
  <si>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</si>
  <si>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</si>
  <si>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</si>
  <si>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</si>
  <si>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</si>
  <si>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</si>
  <si>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</si>
  <si>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</si>
  <si>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</si>
  <si>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</si>
  <si>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</si>
  <si>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</si>
  <si>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</si>
  <si>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</si>
  <si>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</si>
  <si>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</si>
  <si>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</si>
  <si>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</si>
  <si>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</si>
  <si>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</si>
  <si>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</si>
  <si>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</si>
  <si>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</si>
  <si>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</si>
  <si>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</si>
  <si>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</si>
  <si>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</si>
  <si>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</si>
  <si>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</si>
  <si>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</si>
  <si>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</si>
  <si>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</si>
  <si>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</si>
  <si>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</si>
  <si>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</si>
  <si>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</si>
  <si>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</si>
  <si>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</si>
  <si>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</si>
  <si>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</si>
  <si>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</si>
  <si>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</si>
  <si>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</si>
  <si>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</si>
  <si>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</si>
  <si>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</si>
  <si>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</si>
  <si>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</si>
  <si>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</si>
  <si>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</si>
  <si>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</si>
  <si>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</si>
  <si>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</si>
  <si>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</si>
  <si>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</si>
  <si>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</si>
  <si>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</si>
  <si>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</si>
  <si>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</si>
  <si>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</si>
  <si>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</si>
  <si>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</si>
  <si>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</si>
  <si>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</si>
  <si>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</si>
  <si>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</si>
  <si>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</si>
  <si>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</si>
  <si>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</si>
  <si>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</si>
  <si>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</si>
  <si>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</si>
  <si>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</si>
  <si>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</si>
  <si>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</si>
  <si>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</si>
  <si>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</si>
  <si>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</si>
  <si>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</si>
  <si>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</si>
  <si>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</si>
  <si>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</si>
  <si>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</si>
  <si>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</si>
  <si>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</si>
  <si>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</si>
  <si>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</si>
  <si>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</si>
  <si>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</si>
  <si>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</si>
  <si>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</si>
  <si>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</si>
  <si>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</si>
  <si>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</si>
  <si>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</si>
  <si>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</si>
  <si>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</si>
  <si>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</si>
  <si>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</si>
  <si>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</si>
  <si>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</si>
  <si>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</si>
  <si>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</si>
  <si>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</si>
  <si>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</si>
  <si>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</si>
  <si>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</si>
  <si>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</si>
  <si>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</si>
  <si>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</si>
  <si>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</si>
  <si>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</si>
  <si>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</si>
  <si>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</si>
  <si>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</si>
  <si>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</si>
  <si>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</si>
  <si>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</si>
  <si>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</si>
  <si>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</si>
  <si>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</si>
  <si>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</si>
  <si>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</si>
  <si>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</si>
  <si>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</si>
  <si>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</si>
  <si>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</si>
  <si>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</si>
  <si>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</si>
  <si>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</si>
  <si>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</si>
  <si>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</si>
  <si>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</si>
  <si>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</si>
  <si>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</si>
  <si>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</si>
  <si>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</si>
  <si>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</si>
  <si>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</si>
  <si>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</si>
  <si>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</si>
  <si>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</si>
  <si>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</si>
  <si>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</si>
  <si>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</si>
  <si>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</si>
  <si>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</si>
  <si>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</si>
  <si>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</si>
  <si>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</si>
  <si>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</si>
  <si>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</si>
  <si>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</si>
  <si>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</si>
  <si>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</si>
  <si>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</si>
  <si>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</si>
  <si>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</si>
  <si>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</si>
  <si>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</si>
  <si>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</si>
  <si>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</si>
  <si>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</si>
  <si>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</si>
  <si>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</si>
  <si>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</si>
  <si>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</si>
  <si>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</si>
  <si>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</si>
  <si>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</si>
  <si>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</si>
  <si>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</si>
  <si>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</si>
  <si>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</si>
  <si>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</si>
  <si>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</si>
  <si>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</si>
  <si>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</si>
  <si>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</si>
  <si>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</si>
  <si>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</si>
  <si>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</si>
  <si>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</si>
  <si>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</si>
  <si>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</si>
  <si>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</si>
  <si>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</si>
  <si>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</si>
  <si>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</si>
  <si>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</si>
  <si>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</si>
  <si>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</si>
  <si>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</si>
  <si>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</si>
  <si>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</si>
  <si>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</si>
  <si>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</si>
  <si>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</si>
  <si>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</si>
  <si>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</si>
  <si>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</si>
  <si>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</si>
  <si>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</si>
  <si>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</si>
  <si>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</si>
  <si>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</si>
  <si>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</si>
  <si>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</si>
  <si>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</si>
  <si>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</si>
  <si>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</si>
  <si>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</si>
  <si>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</si>
  <si>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</si>
  <si>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</si>
  <si>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</si>
  <si>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</si>
  <si>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</si>
  <si>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</si>
  <si>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</si>
  <si>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</si>
  <si>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</si>
  <si>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</si>
  <si>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</si>
  <si>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</si>
  <si>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</si>
  <si>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</si>
  <si>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</si>
  <si>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</si>
  <si>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</si>
  <si>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</si>
  <si>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</si>
  <si>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</si>
  <si>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</si>
  <si>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</si>
  <si>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</si>
  <si>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</si>
  <si>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</si>
  <si>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</si>
  <si>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</si>
  <si>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</si>
  <si>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</si>
  <si>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</si>
  <si>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</si>
  <si>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</si>
  <si>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</si>
  <si>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</si>
  <si>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</si>
  <si>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</si>
  <si>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</si>
  <si>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</si>
  <si>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</si>
  <si>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</si>
  <si>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</si>
  <si>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</si>
  <si>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</si>
  <si>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</si>
  <si>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</si>
  <si>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</si>
  <si>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</si>
  <si>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</si>
  <si>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</si>
  <si>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</si>
  <si>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</si>
  <si>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</si>
  <si>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</si>
  <si>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</si>
  <si>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</si>
  <si>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</si>
  <si>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</si>
  <si>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</si>
  <si>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</si>
  <si>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</si>
  <si>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</si>
  <si>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</si>
  <si>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</si>
  <si>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</si>
  <si>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</si>
  <si>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</si>
  <si>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</si>
  <si>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</si>
  <si>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</si>
  <si>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</si>
  <si>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</si>
  <si>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</si>
  <si>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</si>
  <si>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</si>
  <si>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</si>
  <si>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</si>
  <si>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</si>
  <si>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</si>
  <si>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</si>
  <si>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</si>
  <si>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</si>
  <si>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</si>
  <si>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</si>
  <si>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</si>
  <si>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</si>
  <si>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</si>
  <si>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</si>
  <si>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</si>
  <si>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</si>
  <si>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</si>
  <si>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</si>
  <si>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</si>
  <si>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</si>
  <si>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</si>
  <si>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</si>
  <si>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</si>
  <si>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</si>
  <si>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</si>
  <si>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</si>
  <si>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</si>
  <si>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</si>
  <si>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</si>
  <si>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</si>
  <si>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</si>
  <si>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</si>
  <si>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</si>
  <si>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</si>
  <si>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</si>
  <si>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</si>
  <si>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</si>
  <si>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</si>
  <si>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</si>
  <si>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</si>
  <si>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</si>
  <si>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</si>
  <si>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</si>
  <si>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</si>
  <si>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</si>
  <si>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</si>
  <si>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</si>
  <si>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</si>
  <si>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</si>
  <si>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</si>
  <si>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</si>
  <si>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</si>
  <si>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</si>
  <si>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</si>
  <si>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</si>
  <si>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</si>
  <si>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</si>
  <si>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</si>
  <si>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</si>
  <si>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</si>
  <si>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</si>
  <si>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</si>
  <si>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</si>
  <si>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</si>
  <si>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</si>
  <si>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</si>
  <si>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</si>
  <si>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</si>
  <si>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</si>
  <si>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</si>
  <si>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</si>
  <si>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</si>
  <si>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</si>
  <si>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</si>
  <si>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</si>
  <si>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</si>
  <si>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</si>
  <si>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</si>
  <si>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</si>
  <si>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</si>
  <si>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</si>
  <si>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</si>
  <si>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</si>
  <si>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</si>
  <si>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</si>
  <si>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</si>
  <si>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</si>
  <si>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</si>
  <si>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</si>
  <si>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</si>
  <si>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</si>
  <si>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</si>
  <si>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</si>
  <si>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</si>
  <si>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</si>
  <si>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</si>
  <si>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</si>
  <si>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</si>
  <si>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</si>
  <si>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</si>
  <si>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</si>
  <si>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</si>
  <si>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</si>
  <si>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</si>
  <si>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</si>
  <si>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</si>
  <si>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</si>
  <si>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</si>
  <si>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</si>
  <si>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</si>
  <si>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</si>
  <si>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</si>
  <si>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</si>
  <si>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</si>
  <si>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</si>
  <si>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</si>
  <si>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</si>
  <si>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</si>
  <si>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</si>
  <si>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</si>
  <si>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</si>
  <si>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</si>
  <si>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</si>
  <si>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</si>
  <si>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</si>
  <si>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</si>
  <si>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</si>
  <si>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</si>
  <si>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</si>
  <si>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</si>
  <si>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</si>
  <si>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</si>
  <si>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</si>
  <si>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</si>
  <si>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</si>
  <si>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</si>
  <si>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</si>
  <si>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</si>
  <si>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</si>
  <si>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</si>
  <si>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</si>
  <si>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</si>
  <si>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</si>
  <si>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</si>
  <si>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</si>
  <si>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</si>
  <si>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</si>
  <si>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</si>
  <si>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</si>
  <si>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</si>
  <si>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</si>
  <si>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</si>
  <si>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</si>
  <si>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</si>
  <si>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</si>
  <si>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</si>
  <si>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</si>
  <si>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</si>
  <si>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</si>
  <si>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</si>
  <si>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</si>
  <si>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</si>
  <si>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</si>
  <si>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</si>
  <si>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</si>
  <si>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</si>
  <si>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</si>
  <si>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</si>
  <si>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</si>
  <si>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</si>
  <si>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</si>
  <si>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</si>
  <si>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</si>
  <si>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</si>
  <si>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</si>
  <si>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</si>
  <si>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</si>
  <si>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</si>
  <si>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</si>
  <si>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</si>
  <si>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</si>
  <si>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</si>
  <si>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</si>
  <si>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</si>
  <si>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</si>
  <si>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</si>
  <si>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</si>
  <si>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</si>
  <si>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</si>
  <si>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</si>
  <si>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</si>
  <si>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</si>
  <si>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</si>
  <si>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</si>
  <si>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</si>
  <si>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</si>
  <si>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</si>
  <si>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</si>
  <si>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</si>
  <si>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</si>
  <si>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</si>
  <si>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</si>
  <si>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</si>
  <si>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</si>
  <si>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</si>
  <si>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</si>
  <si>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</si>
  <si>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</si>
  <si>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</si>
  <si>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</si>
  <si>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</si>
  <si>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</si>
  <si>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</si>
  <si>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</si>
  <si>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</si>
  <si>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</si>
  <si>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</si>
  <si>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</si>
  <si>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</si>
  <si>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</si>
  <si>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</si>
  <si>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</si>
  <si>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</si>
  <si>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</si>
  <si>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</si>
  <si>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</si>
  <si>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</si>
  <si>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</si>
  <si>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</si>
  <si>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</si>
  <si>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</si>
  <si>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</si>
  <si>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</si>
  <si>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</si>
  <si>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</si>
  <si>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</si>
  <si>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</si>
  <si>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</si>
  <si>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</si>
  <si>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</si>
  <si>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</si>
  <si>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</si>
  <si>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</si>
  <si>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</si>
  <si>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</si>
  <si>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</si>
  <si>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</si>
  <si>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</si>
  <si>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</si>
  <si>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</si>
  <si>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</si>
  <si>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</si>
  <si>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</si>
  <si>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</si>
  <si>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</si>
  <si>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</si>
  <si>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</si>
  <si>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</si>
  <si>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</si>
  <si>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</si>
  <si>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</si>
  <si>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</si>
  <si>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</si>
  <si>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</si>
  <si>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</si>
  <si>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</si>
  <si>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</si>
  <si>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</si>
  <si>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</si>
  <si>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</si>
  <si>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</si>
  <si>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</si>
  <si>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</si>
  <si>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</si>
  <si>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</si>
  <si>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</si>
  <si>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</si>
  <si>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</si>
  <si>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</si>
  <si>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</si>
  <si>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</si>
  <si>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</si>
  <si>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</si>
  <si>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</si>
  <si>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</si>
  <si>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</si>
  <si>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</si>
  <si>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</si>
  <si>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</si>
  <si>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</si>
  <si>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</si>
  <si>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</si>
  <si>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</si>
  <si>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</si>
  <si>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</si>
  <si>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</si>
  <si>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</si>
  <si>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</si>
  <si>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</si>
  <si>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</si>
  <si>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</si>
  <si>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</si>
  <si>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</si>
  <si>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</si>
  <si>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</si>
  <si>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</si>
  <si>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</si>
  <si>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</si>
  <si>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</si>
  <si>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</si>
  <si>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</si>
  <si>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</si>
  <si>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</si>
  <si>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</si>
  <si>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</si>
  <si>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</si>
  <si>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</si>
  <si>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</si>
  <si>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</si>
  <si>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</si>
  <si>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</si>
  <si>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</si>
  <si>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</si>
  <si>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</si>
  <si>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</si>
  <si>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</si>
  <si>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</si>
  <si>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</si>
  <si>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</si>
  <si>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</si>
  <si>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</si>
  <si>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</si>
  <si>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</si>
  <si>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</si>
  <si>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</si>
  <si>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</si>
  <si>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</si>
  <si>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</si>
  <si>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</si>
  <si>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</si>
  <si>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</si>
  <si>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</si>
  <si>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</si>
  <si>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</si>
  <si>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</si>
  <si>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</si>
  <si>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</si>
  <si>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</si>
  <si>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</si>
  <si>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</si>
  <si>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</si>
  <si>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</si>
  <si>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</si>
  <si>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</si>
  <si>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</si>
  <si>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</si>
  <si>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</si>
  <si>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</si>
  <si>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</si>
  <si>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</si>
  <si>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</si>
  <si>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</si>
  <si>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</si>
  <si>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</si>
  <si>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</si>
  <si>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</si>
  <si>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</si>
  <si>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</si>
  <si>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</si>
  <si>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</si>
  <si>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</si>
  <si>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</si>
  <si>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</si>
  <si>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</si>
  <si>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</si>
  <si>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</si>
  <si>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</si>
  <si>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</si>
  <si>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</si>
  <si>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</si>
  <si>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</si>
  <si>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</si>
  <si>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</si>
  <si>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</si>
  <si>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</si>
  <si>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</si>
  <si>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</si>
  <si>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</si>
  <si>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</si>
  <si>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</si>
  <si>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</si>
  <si>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</si>
  <si>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</si>
  <si>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</si>
  <si>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</si>
  <si>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</si>
  <si>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</si>
  <si>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</si>
  <si>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</si>
  <si>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</si>
  <si>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</si>
  <si>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</si>
  <si>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</si>
  <si>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</si>
  <si>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</si>
  <si>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</si>
  <si>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</si>
  <si>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</si>
  <si>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</si>
  <si>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</si>
  <si>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</si>
  <si>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</si>
  <si>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</si>
  <si>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</si>
  <si>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</si>
  <si>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</si>
  <si>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</si>
  <si>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</si>
  <si>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</si>
  <si>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</si>
  <si>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</si>
  <si>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</si>
  <si>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</si>
  <si>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</si>
  <si>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</si>
  <si>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</si>
  <si>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</si>
  <si>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</si>
  <si>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</si>
  <si>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</si>
  <si>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</si>
  <si>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</si>
  <si>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</si>
  <si>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</si>
  <si>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</si>
  <si>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</si>
  <si>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</si>
  <si>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</si>
  <si>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</si>
  <si>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</si>
  <si>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</si>
  <si>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</si>
  <si>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</si>
  <si>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</si>
  <si>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</si>
  <si>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</si>
  <si>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</si>
  <si>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</si>
  <si>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</si>
  <si>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</si>
  <si>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</si>
  <si>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</si>
  <si>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</si>
  <si>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</si>
  <si>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</si>
  <si>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</si>
  <si>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</si>
  <si>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</si>
  <si>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</si>
  <si>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</si>
  <si>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</si>
  <si>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</si>
  <si>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</si>
  <si>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</si>
  <si>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</si>
  <si>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</si>
  <si>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</si>
  <si>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</si>
  <si>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</si>
  <si>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</si>
  <si>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</si>
  <si>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</si>
  <si>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</si>
  <si>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</si>
  <si>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</si>
  <si>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</si>
  <si>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</si>
  <si>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</si>
  <si>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</si>
  <si>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</si>
  <si>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</si>
  <si>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</si>
  <si>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</si>
  <si>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</si>
  <si>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</si>
  <si>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</si>
  <si>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</si>
  <si>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</si>
  <si>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</si>
  <si>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</si>
  <si>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</si>
  <si>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</si>
  <si>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</si>
  <si>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</si>
  <si>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</si>
  <si>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</si>
  <si>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</si>
  <si>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</si>
  <si>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</si>
  <si>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</si>
  <si>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</si>
  <si>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</si>
  <si>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</si>
  <si>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</si>
  <si>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</si>
  <si>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</si>
  <si>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</si>
  <si>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</si>
  <si>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</si>
  <si>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</si>
  <si>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</si>
  <si>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</si>
  <si>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</si>
  <si>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</si>
  <si>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</si>
  <si>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</si>
  <si>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</si>
  <si>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</si>
  <si>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</si>
  <si>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</si>
  <si>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</si>
  <si>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</si>
  <si>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</si>
  <si>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</si>
  <si>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</si>
  <si>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</si>
  <si>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</si>
  <si>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</si>
  <si>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</si>
  <si>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</si>
  <si>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</si>
  <si>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</si>
  <si>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</si>
  <si>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</si>
  <si>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</si>
  <si>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</si>
  <si>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</si>
  <si>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</si>
  <si>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</si>
  <si>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</si>
  <si>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</si>
  <si>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</si>
  <si>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</si>
  <si>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</si>
  <si>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</si>
  <si>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</si>
  <si>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</si>
  <si>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</si>
  <si>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</si>
  <si>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</si>
  <si>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</si>
  <si>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</si>
  <si>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</si>
  <si>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</si>
  <si>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</si>
  <si>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</si>
  <si>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</si>
  <si>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</si>
  <si>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</si>
  <si>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</si>
  <si>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</si>
  <si>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</si>
  <si>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</si>
  <si>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</si>
  <si>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</si>
  <si>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</si>
  <si>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</si>
  <si>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</si>
  <si>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</si>
  <si>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</si>
  <si>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</si>
  <si>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</si>
  <si>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</si>
  <si>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</si>
  <si>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</si>
  <si>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</si>
  <si>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</si>
  <si>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</si>
  <si>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</si>
  <si>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</si>
  <si>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</si>
  <si>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</si>
  <si>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</si>
  <si>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</si>
  <si>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</si>
  <si>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</si>
  <si>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</si>
  <si>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</si>
  <si>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</si>
  <si>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</si>
  <si>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</si>
  <si>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</si>
  <si>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</si>
  <si>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</si>
  <si>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</si>
  <si>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</si>
  <si>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</si>
  <si>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</si>
  <si>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</si>
  <si>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</si>
  <si>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</si>
  <si>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</si>
  <si>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</si>
  <si>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</si>
  <si>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</si>
  <si>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</si>
  <si>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</si>
  <si>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</si>
  <si>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</si>
  <si>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</si>
  <si>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</si>
  <si>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</si>
  <si>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</si>
  <si>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</si>
  <si>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</si>
  <si>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</si>
  <si>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</si>
  <si>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</si>
  <si>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</si>
  <si>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</si>
  <si>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</si>
  <si>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</si>
  <si>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</si>
  <si>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</si>
  <si>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</si>
  <si>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</si>
  <si>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</si>
  <si>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</si>
  <si>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</si>
  <si>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</si>
  <si>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</si>
  <si>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</si>
  <si>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</si>
  <si>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</si>
  <si>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</si>
  <si>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</si>
  <si>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</si>
  <si>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</si>
  <si>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</si>
  <si>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</si>
  <si>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</si>
  <si>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</si>
  <si>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</si>
  <si>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</si>
  <si>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</si>
  <si>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</si>
  <si>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</si>
  <si>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</si>
  <si>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</si>
  <si>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</si>
  <si>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</si>
  <si>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</si>
  <si>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</si>
  <si>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</si>
  <si>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</si>
  <si>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</si>
  <si>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</si>
  <si>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</si>
  <si>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</si>
  <si>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</si>
  <si>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</si>
  <si>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</si>
  <si>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</si>
  <si>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</si>
  <si>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</si>
  <si>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</si>
  <si>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</si>
  <si>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</si>
  <si>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</si>
  <si>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</si>
  <si>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</si>
  <si>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</si>
  <si>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</si>
  <si>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</si>
  <si>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</si>
  <si>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</si>
  <si>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</si>
  <si>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</si>
  <si>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</si>
  <si>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</si>
  <si>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</si>
  <si>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</si>
  <si>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</si>
  <si>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</si>
  <si>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</si>
  <si>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</si>
  <si>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</si>
  <si>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</si>
  <si>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</si>
  <si>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</si>
  <si>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</si>
  <si>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</si>
  <si>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</si>
  <si>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</si>
  <si>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</si>
  <si>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</si>
  <si>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</si>
  <si>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</si>
  <si>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</si>
  <si>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</si>
  <si>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</si>
  <si>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</si>
  <si>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</si>
  <si>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</si>
  <si>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</si>
  <si>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</si>
  <si>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</si>
  <si>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</si>
  <si>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</si>
  <si>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</si>
  <si>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</si>
  <si>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</si>
  <si>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</si>
  <si>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</si>
  <si>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</si>
  <si>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</si>
  <si>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</si>
  <si>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</si>
  <si>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</si>
  <si>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</si>
  <si>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</si>
  <si>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</si>
  <si>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</si>
  <si>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</si>
  <si>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</si>
  <si>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</si>
  <si>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</si>
  <si>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</si>
  <si>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</si>
  <si>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</si>
  <si>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</si>
  <si>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</si>
  <si>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</si>
  <si>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</si>
  <si>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</si>
  <si>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</si>
  <si>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</si>
  <si>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</si>
  <si>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</si>
  <si>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</si>
  <si>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</si>
  <si>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</si>
  <si>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</si>
  <si>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</si>
  <si>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</si>
  <si>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</si>
  <si>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</si>
  <si>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</si>
  <si>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</si>
  <si>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</si>
  <si>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</si>
  <si>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</si>
  <si>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</si>
  <si>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</si>
  <si>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</si>
  <si>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</si>
  <si>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</si>
  <si>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</si>
  <si>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</si>
  <si>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</si>
  <si>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</si>
  <si>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</si>
  <si>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</si>
  <si>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</si>
  <si>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</si>
  <si>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</si>
  <si>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</si>
  <si>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</si>
  <si>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</si>
  <si>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</si>
  <si>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</si>
  <si>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</si>
  <si>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</si>
  <si>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</si>
  <si>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</si>
  <si>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</si>
  <si>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</si>
  <si>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</si>
  <si>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</si>
  <si>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</si>
  <si>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</si>
  <si>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</si>
  <si>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</si>
  <si>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</si>
  <si>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</si>
  <si>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</si>
  <si>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</si>
  <si>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</si>
  <si>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</si>
  <si>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</si>
  <si>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</si>
  <si>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</si>
  <si>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</si>
  <si>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</si>
  <si>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</si>
  <si>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</si>
  <si>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</si>
  <si>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</si>
  <si>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</si>
  <si>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</si>
  <si>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</si>
  <si>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</si>
  <si>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</si>
  <si>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</si>
  <si>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</si>
  <si>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</si>
  <si>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</si>
  <si>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</si>
  <si>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</si>
  <si>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</si>
  <si>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</si>
  <si>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</si>
  <si>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</si>
  <si>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</si>
  <si>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</si>
  <si>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</si>
  <si>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</si>
  <si>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</si>
  <si>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</si>
  <si>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</si>
  <si>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</si>
  <si>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</si>
  <si>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</si>
  <si>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</si>
  <si>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</si>
  <si>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</si>
  <si>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</si>
  <si>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</si>
  <si>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</si>
  <si>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</si>
  <si>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</si>
  <si>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</si>
  <si>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</si>
  <si>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</si>
  <si>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</si>
  <si>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</si>
  <si>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</si>
  <si>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</si>
  <si>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</si>
  <si>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</si>
  <si>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</si>
  <si>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</si>
  <si>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</si>
  <si>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</si>
  <si>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</si>
  <si>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</si>
  <si>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</si>
  <si>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</si>
  <si>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</si>
  <si>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</si>
  <si>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</si>
  <si>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</si>
  <si>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</si>
  <si>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</si>
  <si>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</si>
  <si>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</si>
  <si>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</si>
  <si>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</si>
  <si>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</si>
  <si>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</si>
  <si>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</si>
  <si>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</si>
  <si>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</si>
  <si>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</si>
  <si>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</si>
  <si>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</si>
  <si>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</si>
  <si>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</si>
  <si>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</si>
  <si>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</si>
  <si>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</si>
  <si>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</si>
  <si>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</si>
  <si>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</si>
  <si>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</si>
  <si>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</si>
  <si>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</si>
  <si>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</si>
  <si>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</si>
  <si>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</si>
  <si>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</si>
  <si>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</si>
  <si>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</si>
  <si>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</si>
  <si>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</si>
  <si>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</si>
  <si>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</si>
  <si>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</si>
  <si>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</si>
  <si>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</si>
  <si>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</si>
  <si>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</si>
  <si>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</si>
  <si>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</si>
  <si>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</si>
  <si>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</si>
  <si>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</si>
  <si>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</si>
  <si>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</si>
  <si>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</si>
  <si>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</si>
  <si>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</si>
  <si>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</si>
  <si>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</si>
  <si>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</si>
  <si>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</si>
  <si>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</si>
  <si>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</si>
  <si>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</si>
  <si>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</si>
  <si>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</si>
  <si>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</si>
  <si>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</si>
  <si>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</si>
  <si>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</si>
  <si>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</si>
  <si>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</si>
  <si>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</si>
  <si>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</si>
  <si>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</si>
  <si>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</si>
  <si>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</si>
  <si>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</si>
  <si>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</si>
  <si>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</si>
  <si>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</si>
  <si>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</si>
  <si>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</si>
  <si>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</si>
  <si>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</si>
  <si>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</si>
  <si>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</si>
  <si>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</si>
  <si>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</si>
  <si>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</si>
  <si>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</si>
  <si>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</si>
  <si>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</si>
  <si>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</si>
  <si>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</si>
  <si>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</si>
  <si>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</si>
  <si>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</si>
  <si>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</si>
  <si>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</si>
  <si>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</si>
  <si>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</si>
  <si>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</si>
  <si>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</si>
  <si>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</si>
  <si>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</si>
  <si>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</si>
  <si>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</si>
  <si>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</si>
  <si>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</si>
  <si>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</si>
  <si>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</si>
  <si>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</si>
  <si>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</si>
  <si>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</si>
  <si>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</si>
  <si>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</si>
  <si>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</si>
  <si>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</si>
  <si>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</si>
  <si>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</si>
  <si>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</si>
  <si>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</si>
  <si>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</si>
  <si>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</si>
  <si>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</si>
  <si>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</si>
  <si>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</si>
  <si>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</si>
  <si>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</si>
  <si>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</si>
  <si>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</si>
  <si>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</si>
  <si>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</si>
  <si>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</si>
  <si>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</si>
  <si>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</si>
  <si>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</si>
  <si>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</si>
  <si>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</si>
  <si>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</si>
  <si>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</si>
  <si>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</si>
  <si>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</si>
  <si>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</si>
  <si>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</si>
  <si>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</si>
  <si>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</si>
  <si>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</si>
  <si>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</si>
  <si>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</si>
  <si>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</si>
  <si>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</si>
  <si>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</si>
  <si>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</si>
  <si>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</si>
  <si>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</si>
  <si>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</si>
  <si>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</si>
  <si>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</si>
  <si>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</si>
  <si>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</si>
  <si>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</si>
  <si>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</si>
  <si>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</si>
  <si>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</si>
  <si>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</si>
  <si>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</si>
  <si>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</si>
  <si>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</si>
  <si>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</si>
  <si>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</si>
  <si>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</si>
  <si>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</si>
  <si>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</si>
  <si>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</si>
  <si>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</si>
  <si>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</si>
  <si>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</si>
  <si>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</si>
  <si>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</si>
  <si>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</si>
  <si>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</si>
  <si>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</si>
  <si>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</si>
  <si>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</si>
  <si>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</si>
  <si>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</si>
  <si>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</si>
  <si>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</si>
  <si>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</si>
  <si>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</si>
  <si>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</si>
  <si>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</si>
  <si>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</si>
  <si>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</si>
  <si>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</si>
  <si>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</si>
  <si>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</si>
  <si>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</si>
  <si>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</si>
  <si>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</si>
  <si>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</si>
  <si>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</si>
  <si>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</si>
  <si>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</si>
  <si>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</si>
  <si>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</si>
  <si>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</si>
  <si>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</si>
  <si>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</si>
  <si>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</si>
  <si>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</si>
  <si>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</si>
  <si>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</si>
  <si>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</si>
  <si>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</si>
  <si>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</si>
  <si>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</si>
  <si>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</si>
  <si>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</si>
  <si>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</si>
  <si>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</si>
  <si>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</si>
  <si>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</si>
  <si>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</si>
  <si>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</si>
  <si>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</si>
  <si>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</si>
  <si>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</si>
  <si>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</si>
  <si>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</si>
  <si>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</si>
  <si>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</si>
  <si>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</si>
  <si>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</si>
  <si>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</si>
  <si>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</si>
  <si>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</si>
  <si>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</si>
  <si>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</si>
  <si>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</si>
  <si>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</si>
  <si>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</si>
  <si>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</si>
  <si>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</si>
  <si>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</si>
  <si>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</si>
  <si>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</si>
  <si>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</si>
  <si>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</si>
  <si>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</si>
  <si>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</si>
  <si>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</si>
  <si>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</si>
  <si>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</si>
  <si>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</si>
  <si>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</si>
  <si>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</si>
  <si>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</si>
  <si>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</si>
  <si>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</si>
  <si>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</si>
  <si>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</si>
  <si>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</si>
  <si>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</si>
  <si>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</si>
  <si>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</si>
  <si>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</si>
  <si>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</si>
  <si>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</si>
  <si>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</si>
  <si>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</si>
  <si>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</si>
  <si>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</si>
  <si>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</si>
  <si>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</si>
  <si>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</si>
  <si>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</si>
  <si>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</si>
  <si>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</si>
  <si>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</si>
  <si>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</si>
  <si>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</si>
  <si>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</si>
  <si>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</si>
  <si>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</si>
  <si>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</si>
  <si>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</si>
  <si>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</si>
  <si>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</si>
  <si>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</si>
  <si>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</si>
  <si>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</si>
  <si>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</si>
  <si>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</si>
  <si>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</si>
  <si>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</si>
  <si>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</si>
  <si>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</si>
  <si>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</si>
  <si>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</si>
  <si>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</si>
  <si>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</si>
  <si>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</si>
  <si>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</si>
  <si>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</si>
  <si>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</si>
  <si>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</si>
  <si>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</si>
  <si>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</si>
  <si>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</si>
  <si>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</si>
  <si>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</si>
  <si>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</si>
  <si>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</si>
  <si>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</si>
  <si>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</si>
  <si>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</si>
  <si>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</si>
  <si>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</si>
  <si>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</si>
  <si>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</si>
  <si>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</si>
  <si>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</si>
  <si>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</si>
  <si>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</si>
  <si>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</si>
  <si>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</si>
  <si>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</si>
  <si>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</si>
  <si>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</si>
  <si>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</si>
  <si>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</si>
  <si>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</si>
  <si>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</si>
  <si>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</si>
  <si>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</si>
  <si>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</si>
  <si>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</si>
  <si>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</si>
  <si>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</si>
  <si>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</si>
  <si>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</si>
  <si>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</si>
  <si>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</si>
  <si>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</si>
  <si>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</si>
  <si>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</si>
  <si>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</si>
  <si>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</si>
  <si>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</si>
  <si>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</si>
  <si>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</si>
  <si>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</si>
  <si>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</si>
  <si>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</si>
  <si>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</si>
  <si>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</si>
  <si>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</si>
  <si>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</si>
  <si>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</si>
  <si>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</si>
  <si>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</si>
  <si>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</si>
  <si>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</si>
  <si>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</si>
  <si>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</si>
  <si>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</si>
  <si>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</si>
  <si>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</si>
  <si>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</si>
  <si>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</si>
  <si>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</si>
  <si>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</si>
  <si>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</si>
  <si>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</si>
  <si>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</si>
  <si>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</si>
  <si>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</si>
  <si>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</si>
  <si>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</si>
  <si>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</si>
  <si>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</si>
  <si>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</si>
  <si>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</si>
  <si>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</si>
  <si>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</si>
  <si>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</si>
  <si>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</si>
  <si>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</si>
  <si>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</si>
  <si>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</si>
  <si>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</si>
  <si>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</si>
  <si>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</si>
  <si>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</si>
  <si>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</si>
  <si>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</si>
  <si>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</si>
  <si>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</si>
  <si>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</si>
  <si>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</si>
  <si>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</si>
  <si>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</si>
  <si>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</si>
  <si>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</si>
  <si>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</si>
  <si>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</si>
  <si>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</si>
  <si>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</si>
  <si>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</si>
  <si>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</si>
  <si>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</si>
  <si>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</si>
  <si>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</si>
  <si>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</si>
  <si>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</si>
  <si>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</si>
  <si>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</si>
  <si>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</si>
  <si>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</si>
  <si>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</si>
  <si>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</si>
  <si>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</si>
  <si>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</si>
  <si>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</si>
  <si>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</si>
  <si>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</si>
  <si>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</si>
  <si>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</si>
  <si>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</si>
  <si>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</si>
  <si>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</si>
  <si>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</si>
  <si>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</si>
  <si>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</si>
  <si>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</si>
  <si>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</si>
  <si>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</si>
  <si>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</si>
  <si>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</si>
  <si>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</si>
  <si>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</si>
  <si>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</si>
  <si>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</si>
  <si>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</si>
  <si>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</si>
  <si>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</si>
  <si>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</si>
  <si>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</si>
  <si>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</si>
  <si>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</si>
  <si>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</si>
  <si>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</si>
  <si>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</si>
  <si>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</si>
  <si>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</si>
  <si>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</si>
  <si>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</si>
  <si>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</si>
  <si>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</si>
  <si>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</si>
  <si>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</si>
  <si>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</si>
  <si>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</si>
  <si>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</si>
  <si>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</si>
  <si>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</si>
  <si>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</si>
  <si>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</si>
  <si>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</si>
  <si>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</si>
  <si>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</si>
  <si>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</si>
  <si>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</si>
  <si>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</si>
  <si>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</si>
  <si>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</si>
  <si>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</si>
  <si>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</si>
  <si>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</si>
  <si>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</si>
  <si>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</si>
  <si>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</si>
  <si>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</si>
  <si>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</si>
  <si>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</si>
  <si>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</si>
  <si>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</si>
  <si>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</si>
  <si>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</si>
  <si>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</si>
  <si>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</si>
  <si>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</si>
  <si>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</si>
  <si>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</si>
  <si>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</si>
  <si>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</si>
  <si>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</si>
  <si>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</si>
  <si>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</si>
  <si>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</si>
  <si>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</si>
  <si>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</si>
  <si>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</si>
  <si>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</si>
  <si>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</si>
  <si>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</si>
  <si>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</si>
  <si>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</si>
  <si>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</si>
  <si>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</si>
  <si>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</si>
  <si>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</si>
  <si>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</si>
  <si>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</si>
  <si>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</si>
  <si>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</si>
  <si>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</si>
  <si>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</si>
  <si>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</si>
  <si>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</si>
  <si>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</si>
  <si>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</si>
  <si>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</si>
  <si>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</si>
  <si>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</si>
  <si>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</si>
  <si>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</si>
  <si>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</si>
  <si>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</si>
  <si>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</si>
  <si>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</si>
  <si>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</si>
  <si>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</si>
  <si>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</si>
  <si>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</si>
  <si>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</si>
  <si>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</si>
  <si>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</si>
  <si>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</si>
  <si>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</si>
  <si>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</si>
  <si>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</si>
  <si>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</si>
  <si>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</si>
  <si>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</si>
  <si>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</si>
  <si>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</si>
  <si>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</si>
  <si>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</si>
  <si>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</si>
  <si>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</si>
  <si>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</si>
  <si>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</si>
  <si>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</si>
  <si>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</si>
  <si>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</si>
  <si>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</si>
  <si>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</si>
  <si>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</si>
  <si>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</si>
  <si>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</si>
  <si>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</si>
  <si>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</si>
  <si>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</si>
  <si>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</si>
  <si>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</si>
  <si>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</si>
  <si>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</si>
  <si>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</si>
  <si>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</si>
  <si>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</si>
  <si>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</si>
  <si>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</si>
  <si>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</si>
  <si>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</si>
  <si>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</si>
  <si>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</si>
  <si>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</si>
  <si>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</si>
  <si>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</si>
  <si>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</si>
  <si>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</si>
  <si>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</si>
  <si>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</si>
  <si>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</si>
  <si>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</si>
  <si>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</si>
  <si>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</si>
  <si>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</si>
  <si>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</si>
  <si>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</si>
  <si>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</si>
  <si>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</si>
  <si>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</si>
  <si>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</si>
  <si>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</si>
  <si>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</si>
  <si>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</si>
  <si>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</si>
  <si>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</si>
  <si>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</si>
  <si>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</si>
  <si>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</si>
  <si>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</si>
  <si>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</si>
  <si>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</si>
  <si>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</si>
  <si>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</si>
  <si>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</si>
  <si>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</si>
  <si>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</si>
  <si>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</si>
  <si>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</si>
  <si>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</si>
  <si>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</si>
  <si>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</si>
  <si>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</si>
  <si>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</si>
  <si>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</si>
  <si>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</si>
  <si>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</si>
  <si>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</si>
  <si>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</si>
  <si>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</si>
  <si>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</si>
  <si>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</si>
  <si>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</si>
  <si>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</si>
  <si>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</si>
  <si>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</si>
  <si>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</si>
  <si>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</si>
  <si>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</si>
  <si>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</si>
  <si>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</si>
  <si>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</si>
  <si>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</si>
  <si>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</si>
  <si>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</si>
  <si>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</si>
  <si>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</si>
  <si>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</si>
  <si>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</si>
  <si>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</si>
  <si>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</si>
  <si>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</si>
  <si>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</si>
  <si>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</si>
  <si>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</si>
  <si>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</si>
  <si>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</si>
  <si>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</si>
  <si>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</si>
  <si>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</si>
  <si>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</si>
  <si>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</si>
  <si>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</si>
  <si>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</si>
  <si>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</si>
  <si>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</si>
  <si>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</si>
  <si>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</si>
  <si>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</si>
  <si>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</si>
  <si>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</si>
  <si>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</si>
  <si>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</si>
  <si>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</si>
  <si>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</si>
  <si>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</si>
  <si>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</si>
  <si>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</si>
  <si>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</si>
  <si>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</si>
  <si>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</si>
  <si>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</si>
  <si>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</si>
  <si>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</si>
  <si>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</si>
  <si>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</si>
  <si>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</si>
  <si>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</si>
  <si>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</si>
  <si>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</si>
  <si>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</si>
  <si>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</si>
  <si>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</si>
  <si>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</si>
  <si>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</si>
  <si>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</si>
  <si>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</si>
  <si>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</si>
  <si>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</si>
  <si>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</si>
  <si>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</si>
  <si>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</si>
  <si>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</si>
  <si>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</si>
  <si>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</si>
  <si>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</si>
  <si>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</si>
  <si>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</si>
  <si>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</si>
  <si>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</si>
  <si>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</si>
  <si>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</si>
  <si>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</si>
  <si>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</si>
  <si>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</si>
  <si>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</si>
  <si>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</si>
  <si>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</si>
  <si>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</si>
  <si>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</si>
  <si>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</si>
  <si>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</si>
  <si>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</si>
  <si>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</si>
  <si>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</si>
  <si>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</si>
  <si>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</si>
  <si>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</si>
  <si>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</si>
  <si>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</si>
  <si>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</si>
  <si>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</si>
  <si>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</si>
  <si>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</si>
  <si>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</si>
  <si>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</si>
  <si>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</si>
  <si>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</si>
  <si>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</si>
  <si>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</si>
  <si>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</si>
  <si>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</si>
  <si>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</si>
  <si>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</si>
  <si>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</si>
  <si>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</si>
  <si>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</si>
  <si>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</si>
  <si>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</si>
  <si>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</si>
  <si>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</si>
  <si>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</si>
  <si>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</si>
  <si>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</si>
  <si>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</si>
  <si>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</si>
  <si>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</si>
  <si>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</si>
  <si>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</si>
  <si>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</si>
  <si>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</si>
  <si>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</si>
  <si>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</si>
  <si>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</si>
  <si>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</si>
  <si>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</si>
  <si>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</si>
  <si>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</si>
  <si>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</si>
  <si>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</si>
  <si>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</si>
  <si>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</si>
  <si>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</si>
  <si>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</si>
  <si>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</si>
  <si>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</si>
  <si>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</si>
  <si>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</si>
  <si>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</si>
  <si>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</si>
  <si>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</si>
  <si>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</si>
  <si>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</si>
  <si>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</si>
  <si>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</si>
  <si>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</si>
  <si>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</si>
  <si>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</si>
  <si>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</si>
  <si>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</si>
  <si>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</si>
  <si>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</si>
  <si>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</si>
  <si>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</si>
  <si>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</si>
  <si>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</si>
  <si>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</si>
  <si>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</si>
  <si>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</si>
  <si>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</si>
  <si>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</si>
  <si>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</si>
  <si>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</si>
  <si>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</si>
  <si>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</si>
  <si>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</si>
  <si>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</si>
  <si>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</si>
  <si>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</si>
  <si>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</si>
  <si>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</si>
  <si>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</si>
  <si>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</si>
  <si>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</si>
  <si>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</si>
  <si>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</si>
  <si>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</si>
  <si>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</si>
  <si>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</si>
  <si>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</si>
  <si>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</si>
  <si>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</si>
  <si>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</si>
  <si>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</si>
  <si>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</si>
  <si>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</si>
  <si>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</si>
  <si>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</si>
  <si>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</si>
  <si>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</si>
  <si>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</si>
  <si>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</si>
  <si>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</si>
  <si>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</si>
  <si>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</si>
  <si>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</si>
  <si>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</si>
  <si>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</si>
  <si>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</si>
  <si>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</si>
  <si>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</si>
  <si>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</si>
  <si>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</si>
  <si>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</si>
  <si>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</si>
  <si>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</si>
  <si>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</si>
  <si>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</si>
  <si>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</si>
  <si>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</si>
  <si>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</si>
  <si>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</si>
  <si>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</si>
  <si>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</si>
  <si>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</si>
  <si>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</si>
  <si>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</si>
  <si>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</si>
  <si>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</si>
  <si>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</si>
  <si>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</si>
  <si>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</si>
  <si>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</si>
  <si>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</si>
  <si>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</si>
  <si>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</si>
  <si>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</si>
  <si>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</si>
  <si>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</si>
  <si>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</si>
  <si>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</si>
  <si>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</si>
  <si>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</si>
  <si>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</si>
  <si>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</si>
  <si>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</si>
  <si>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</si>
  <si>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</si>
  <si>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</si>
  <si>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</si>
  <si>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</si>
  <si>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</si>
  <si>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</si>
  <si>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</si>
  <si>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</si>
  <si>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</si>
  <si>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</si>
  <si>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</si>
  <si>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</si>
  <si>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</si>
  <si>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</si>
  <si>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</si>
  <si>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</si>
  <si>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</si>
  <si>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</si>
  <si>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</si>
  <si>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</si>
  <si>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</si>
  <si>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</si>
  <si>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</si>
  <si>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</si>
  <si>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</si>
  <si>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</si>
  <si>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</si>
  <si>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</si>
  <si>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</si>
  <si>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</si>
  <si>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</si>
  <si>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</si>
  <si>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</si>
  <si>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</si>
  <si>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</si>
  <si>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</si>
  <si>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</si>
  <si>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</si>
  <si>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</si>
  <si>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</si>
  <si>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</si>
  <si>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</si>
  <si>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</si>
  <si>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</si>
  <si>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</si>
  <si>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</si>
  <si>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</si>
  <si>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</si>
  <si>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</si>
  <si>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</si>
  <si>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</si>
  <si>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</si>
  <si>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</si>
  <si>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</si>
  <si>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</si>
  <si>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</si>
  <si>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</si>
  <si>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</si>
  <si>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</si>
  <si>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</si>
  <si>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</si>
  <si>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</si>
  <si>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</si>
  <si>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</si>
  <si>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</si>
  <si>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</si>
  <si>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</si>
  <si>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</si>
  <si>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</si>
  <si>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</si>
  <si>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</si>
  <si>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</si>
  <si>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</si>
  <si>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</si>
  <si>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</si>
  <si>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</si>
  <si>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</si>
  <si>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</si>
  <si>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</si>
  <si>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</si>
  <si>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</si>
  <si>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</si>
  <si>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</si>
  <si>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</si>
  <si>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</si>
  <si>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</si>
  <si>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</si>
  <si>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</si>
  <si>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</si>
  <si>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</si>
  <si>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</si>
  <si>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</si>
  <si>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</si>
  <si>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</si>
  <si>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</si>
  <si>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</si>
  <si>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</si>
  <si>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</si>
  <si>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</si>
  <si>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</si>
  <si>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</si>
  <si>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</si>
  <si>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</si>
  <si>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</si>
  <si>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</si>
  <si>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</si>
  <si>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</si>
  <si>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</si>
  <si>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</si>
  <si>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</si>
  <si>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</si>
  <si>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</si>
  <si>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</si>
  <si>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</si>
  <si>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</si>
  <si>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</si>
  <si>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</si>
  <si>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</si>
  <si>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</si>
  <si>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</si>
  <si>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</si>
  <si>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</si>
  <si>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</si>
  <si>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</si>
  <si>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</si>
  <si>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</si>
  <si>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</si>
  <si>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</si>
  <si>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</si>
  <si>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</si>
  <si>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</si>
  <si>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</si>
  <si>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</si>
  <si>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</si>
  <si>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</si>
  <si>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</si>
  <si>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</si>
  <si>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</si>
  <si>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</si>
  <si>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</si>
  <si>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</si>
  <si>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</si>
  <si>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</si>
  <si>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</si>
  <si>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</si>
  <si>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</si>
  <si>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</si>
  <si>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</si>
  <si>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</si>
  <si>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</si>
  <si>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</si>
  <si>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</si>
  <si>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</si>
  <si>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</si>
  <si>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</si>
  <si>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</si>
  <si>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</si>
  <si>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</si>
  <si>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</si>
  <si>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</si>
  <si>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</si>
  <si>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</si>
  <si>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</si>
  <si>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</si>
  <si>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</si>
  <si>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</si>
  <si>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</si>
  <si>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</si>
  <si>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</si>
  <si>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</si>
  <si>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</si>
  <si>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</si>
  <si>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</si>
  <si>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</si>
  <si>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</si>
  <si>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</si>
  <si>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</si>
  <si>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</si>
  <si>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</si>
  <si>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</si>
  <si>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</si>
  <si>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</si>
  <si>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</si>
  <si>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</si>
  <si>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</si>
  <si>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</si>
  <si>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</si>
  <si>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</si>
  <si>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</si>
  <si>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</si>
  <si>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</si>
  <si>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</si>
  <si>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</si>
  <si>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</si>
  <si>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</si>
  <si>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</si>
  <si>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</si>
  <si>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</si>
  <si>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</si>
  <si>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</si>
  <si>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</si>
  <si>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</si>
  <si>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</si>
  <si>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</si>
  <si>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</si>
  <si>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</si>
  <si>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</si>
  <si>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</si>
  <si>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</si>
  <si>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</si>
  <si>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</si>
  <si>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</si>
  <si>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</si>
  <si>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</si>
  <si>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</si>
  <si>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</si>
  <si>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</si>
  <si>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</si>
  <si>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</si>
  <si>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</si>
  <si>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</si>
  <si>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</si>
  <si>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</si>
  <si>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</si>
  <si>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</si>
  <si>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</si>
  <si>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</si>
  <si>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</si>
  <si>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</si>
  <si>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</si>
  <si>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</si>
  <si>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</si>
  <si>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</si>
  <si>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</si>
  <si>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</si>
  <si>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</si>
  <si>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</si>
  <si>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</si>
  <si>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</si>
  <si>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</si>
  <si>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</si>
  <si>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</si>
  <si>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</si>
  <si>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</si>
  <si>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</si>
  <si>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</si>
  <si>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</si>
  <si>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</si>
  <si>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</si>
  <si>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</si>
  <si>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</si>
  <si>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</si>
  <si>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</si>
  <si>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</si>
  <si>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</si>
  <si>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</si>
  <si>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</si>
  <si>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</si>
  <si>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</si>
  <si>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</si>
  <si>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</si>
  <si>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</si>
  <si>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</si>
  <si>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</si>
  <si>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</si>
  <si>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</si>
  <si>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</si>
  <si>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</si>
  <si>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</si>
  <si>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</si>
  <si>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</si>
  <si>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</si>
  <si>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</si>
  <si>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</si>
  <si>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</si>
  <si>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</si>
  <si>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</si>
  <si>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</si>
  <si>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</si>
  <si>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</si>
  <si>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</si>
  <si>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</si>
  <si>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</si>
  <si>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</si>
  <si>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</si>
  <si>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</si>
  <si>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</si>
  <si>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</si>
  <si>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</si>
  <si>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</si>
  <si>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</si>
  <si>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</si>
  <si>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</si>
  <si>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</si>
  <si>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</si>
  <si>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</si>
  <si>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</si>
  <si>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</si>
  <si>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</si>
  <si>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</si>
  <si>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</si>
  <si>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</si>
  <si>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</si>
  <si>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</si>
  <si>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</si>
  <si>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</si>
  <si>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</si>
  <si>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</si>
  <si>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</si>
  <si>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</si>
  <si>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</si>
  <si>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</si>
  <si>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</si>
  <si>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</si>
  <si>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</si>
  <si>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</si>
  <si>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</si>
  <si>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</si>
  <si>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</si>
  <si>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</si>
  <si>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</si>
  <si>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</si>
  <si>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</si>
  <si>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</si>
  <si>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</si>
  <si>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</si>
  <si>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</si>
  <si>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</si>
  <si>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</si>
  <si>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</si>
  <si>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</si>
  <si>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</si>
  <si>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</si>
  <si>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</si>
  <si>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</si>
  <si>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</si>
  <si>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</si>
  <si>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</si>
  <si>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</si>
  <si>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</si>
  <si>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</si>
  <si>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</si>
  <si>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</si>
  <si>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</si>
  <si>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</si>
  <si>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</si>
  <si>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</si>
  <si>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</si>
  <si>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</si>
  <si>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</si>
  <si>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</si>
  <si>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</si>
  <si>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</si>
  <si>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</si>
  <si>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</si>
  <si>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</si>
  <si>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</si>
  <si>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</si>
  <si>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</si>
  <si>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</si>
  <si>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</si>
  <si>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</si>
  <si>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</si>
  <si>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</si>
  <si>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</si>
  <si>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</si>
  <si>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</si>
  <si>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</si>
  <si>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</si>
  <si>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</si>
  <si>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</si>
  <si>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</si>
  <si>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</si>
  <si>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</si>
  <si>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</si>
  <si>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</si>
  <si>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</si>
  <si>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</si>
  <si>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</si>
  <si>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</si>
  <si>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</si>
  <si>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</si>
  <si>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</si>
  <si>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</si>
  <si>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</si>
  <si>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</si>
  <si>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</si>
  <si>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</si>
  <si>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</si>
  <si>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</si>
  <si>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</si>
  <si>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</si>
  <si>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</si>
  <si>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</si>
  <si>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</si>
  <si>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</si>
  <si>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</si>
  <si>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</si>
  <si>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</si>
  <si>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</si>
  <si>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</si>
  <si>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</si>
  <si>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</si>
  <si>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</si>
  <si>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</si>
  <si>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</si>
  <si>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</si>
  <si>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</si>
  <si>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</si>
  <si>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</si>
  <si>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</si>
  <si>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</si>
  <si>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</si>
  <si>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</si>
  <si>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</si>
  <si>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</si>
  <si>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</si>
  <si>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</si>
  <si>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</si>
  <si>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</si>
  <si>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</si>
  <si>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</si>
  <si>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</si>
  <si>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</si>
  <si>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</si>
  <si>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</si>
  <si>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</si>
  <si>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</si>
  <si>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</si>
  <si>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</si>
  <si>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</si>
  <si>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</si>
  <si>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</si>
  <si>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</si>
  <si>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</si>
  <si>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</si>
  <si>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</si>
  <si>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</si>
  <si>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</si>
  <si>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</si>
  <si>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</si>
  <si>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</si>
  <si>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</si>
  <si>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</si>
  <si>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</si>
  <si>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</si>
  <si>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</si>
  <si>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</si>
  <si>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</si>
  <si>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</si>
  <si>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</si>
  <si>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</si>
  <si>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</si>
  <si>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</si>
  <si>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</si>
  <si>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</si>
  <si>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</si>
  <si>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</si>
  <si>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</si>
  <si>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</si>
  <si>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</si>
  <si>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</si>
  <si>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</si>
  <si>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</si>
  <si>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</si>
  <si>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</si>
  <si>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</si>
  <si>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</si>
  <si>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</si>
  <si>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</si>
  <si>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</si>
  <si>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</si>
  <si>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</si>
  <si>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</si>
  <si>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</si>
  <si>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</si>
  <si>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</si>
  <si>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</si>
  <si>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</si>
  <si>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</si>
  <si>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</si>
  <si>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</si>
  <si>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</si>
  <si>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</si>
  <si>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</si>
  <si>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</si>
  <si>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</si>
  <si>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</si>
  <si>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</si>
  <si>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</si>
  <si>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</si>
  <si>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</si>
  <si>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</si>
  <si>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</si>
  <si>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</si>
  <si>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</si>
  <si>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</si>
  <si>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</si>
  <si>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</si>
  <si>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</si>
  <si>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</si>
  <si>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</si>
  <si>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</si>
  <si>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</si>
  <si>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</si>
  <si>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</si>
  <si>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</si>
  <si>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</si>
  <si>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</si>
  <si>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</si>
  <si>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</si>
  <si>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</si>
  <si>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</si>
  <si>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</si>
  <si>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</si>
  <si>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</si>
  <si>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</si>
  <si>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</si>
  <si>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</si>
  <si>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</si>
  <si>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</si>
  <si>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</si>
  <si>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</si>
  <si>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</si>
  <si>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</si>
  <si>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</si>
  <si>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</si>
  <si>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</si>
  <si>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</si>
  <si>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</si>
  <si>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</si>
  <si>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</si>
  <si>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</si>
  <si>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</si>
  <si>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</si>
  <si>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</si>
  <si>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</si>
  <si>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</si>
  <si>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</si>
  <si>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</si>
  <si>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</si>
  <si>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</si>
  <si>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</si>
  <si>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</si>
  <si>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</si>
  <si>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</si>
  <si>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</si>
  <si>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</si>
  <si>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</si>
  <si>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</si>
  <si>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</si>
  <si>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</si>
  <si>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</si>
  <si>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</si>
  <si>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</si>
  <si>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</si>
  <si>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</si>
  <si>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</si>
  <si>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</si>
  <si>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</si>
  <si>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</si>
  <si>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</si>
  <si>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</si>
  <si>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</si>
  <si>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</si>
  <si>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</si>
  <si>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</si>
  <si>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</si>
  <si>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</si>
  <si>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</si>
  <si>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</si>
  <si>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</si>
  <si>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</si>
  <si>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</si>
  <si>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</si>
  <si>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</si>
  <si>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</si>
  <si>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</si>
  <si>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</si>
  <si>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</si>
  <si>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</si>
  <si>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</si>
  <si>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</si>
  <si>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</si>
  <si>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</si>
  <si>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</si>
  <si>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</si>
  <si>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</si>
  <si>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</si>
  <si>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</si>
  <si>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</si>
  <si>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</si>
  <si>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</si>
  <si>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</si>
  <si>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</si>
  <si>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</si>
  <si>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</si>
  <si>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</si>
  <si>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</si>
  <si>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</si>
  <si>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</si>
  <si>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</si>
  <si>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</si>
  <si>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</si>
  <si>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</si>
  <si>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</si>
  <si>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</si>
  <si>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</si>
  <si>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</si>
  <si>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</si>
  <si>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</si>
  <si>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</si>
  <si>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</si>
  <si>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</si>
  <si>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</si>
  <si>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</si>
  <si>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</si>
  <si>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</si>
  <si>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</si>
  <si>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</si>
  <si>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</si>
  <si>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</si>
  <si>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</si>
  <si>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</si>
  <si>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</si>
  <si>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</si>
  <si>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</si>
  <si>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</si>
  <si>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</si>
  <si>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</si>
  <si>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</si>
  <si>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</si>
  <si>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</si>
  <si>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</si>
  <si>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</si>
  <si>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</si>
  <si>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</si>
  <si>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</si>
  <si>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</si>
  <si>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</si>
  <si>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</si>
  <si>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</si>
  <si>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</si>
  <si>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</si>
  <si>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</si>
  <si>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</si>
  <si>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</si>
  <si>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</si>
  <si>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</si>
  <si>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</si>
  <si>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</si>
  <si>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</si>
  <si>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</si>
  <si>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</si>
  <si>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</si>
  <si>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</si>
  <si>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</si>
  <si>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</si>
  <si>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</si>
  <si>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</si>
  <si>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</si>
  <si>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</si>
  <si>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</si>
  <si>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</si>
  <si>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</si>
  <si>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</si>
  <si>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</si>
  <si>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</si>
  <si>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</si>
  <si>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</si>
  <si>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</si>
  <si>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</si>
  <si>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</si>
  <si>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</si>
  <si>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</si>
  <si>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</si>
  <si>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</si>
  <si>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</si>
  <si>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</si>
  <si>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</si>
  <si>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</si>
  <si>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</si>
  <si>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</si>
  <si>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</si>
  <si>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</si>
  <si>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</si>
  <si>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</si>
  <si>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</si>
  <si>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</si>
  <si>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</si>
  <si>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</si>
  <si>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</si>
  <si>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</si>
  <si>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</si>
  <si>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</si>
  <si>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</si>
  <si>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</si>
  <si>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</si>
  <si>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</si>
  <si>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</si>
  <si>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</si>
  <si>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</si>
  <si>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</si>
  <si>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</si>
  <si>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</si>
  <si>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</si>
  <si>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</si>
  <si>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</si>
  <si>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</si>
  <si>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</si>
  <si>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</si>
  <si>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</si>
  <si>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</si>
  <si>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</si>
  <si>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</si>
  <si>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</si>
  <si>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</si>
  <si>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</si>
  <si>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</si>
  <si>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</si>
  <si>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</si>
  <si>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</si>
  <si>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</si>
  <si>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</si>
  <si>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</si>
  <si>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</si>
  <si>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</si>
  <si>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</si>
  <si>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</si>
  <si>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</si>
  <si>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</si>
  <si>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</si>
  <si>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</si>
  <si>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</si>
  <si>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</si>
  <si>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</si>
  <si>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</si>
  <si>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</si>
  <si>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</si>
  <si>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</si>
  <si>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</si>
  <si>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</si>
  <si>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</si>
  <si>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</si>
  <si>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</si>
  <si>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</si>
  <si>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</si>
  <si>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</si>
  <si>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</si>
  <si>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</si>
  <si>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</si>
  <si>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</si>
  <si>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</si>
  <si>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</si>
  <si>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</si>
  <si>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</si>
  <si>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</si>
  <si>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</si>
  <si>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</si>
  <si>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</si>
  <si>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</si>
  <si>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</si>
  <si>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</si>
  <si>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</si>
  <si>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</si>
  <si>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</si>
  <si>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</si>
  <si>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</si>
  <si>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</si>
  <si>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</si>
  <si>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</si>
  <si>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</si>
  <si>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</si>
  <si>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</si>
  <si>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</si>
  <si>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</si>
  <si>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</si>
  <si>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</si>
  <si>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</si>
  <si>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</si>
  <si>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</si>
  <si>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</si>
  <si>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</si>
  <si>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</si>
  <si>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</si>
  <si>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</si>
  <si>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</si>
  <si>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</si>
  <si>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</si>
  <si>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</si>
  <si>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</si>
  <si>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</si>
  <si>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</si>
  <si>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</si>
  <si>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</si>
  <si>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</si>
  <si>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</si>
  <si>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</si>
  <si>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</si>
  <si>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</si>
  <si>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</si>
  <si>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</si>
  <si>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</si>
  <si>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</si>
  <si>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</si>
  <si>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</si>
  <si>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</si>
  <si>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</si>
  <si>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</si>
  <si>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</si>
  <si>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</si>
  <si>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</si>
  <si>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</si>
  <si>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</si>
  <si>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</si>
  <si>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</si>
  <si>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</si>
  <si>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</si>
  <si>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</si>
  <si>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</si>
  <si>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</si>
  <si>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</si>
  <si>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</si>
  <si>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</si>
  <si>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</si>
  <si>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</si>
  <si>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</si>
  <si>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</si>
  <si>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</si>
  <si>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</si>
  <si>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</si>
  <si>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</si>
  <si>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</si>
  <si>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</si>
  <si>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</si>
  <si>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</si>
  <si>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</si>
  <si>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</si>
  <si>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</si>
  <si>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</si>
  <si>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</si>
  <si>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</si>
  <si>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</si>
  <si>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</si>
  <si>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</si>
  <si>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</si>
  <si>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</si>
  <si>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</si>
  <si>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</si>
  <si>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</si>
  <si>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</si>
  <si>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</si>
  <si>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</si>
  <si>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</si>
  <si>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</si>
  <si>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</si>
  <si>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</si>
  <si>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</si>
  <si>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</si>
  <si>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</si>
  <si>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</si>
  <si>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</si>
  <si>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</si>
  <si>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</si>
  <si>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</si>
  <si>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</si>
  <si>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</si>
  <si>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</si>
  <si>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</si>
  <si>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</si>
  <si>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</si>
  <si>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</si>
  <si>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</si>
  <si>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</si>
  <si>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</si>
  <si>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</si>
  <si>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</si>
  <si>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</si>
  <si>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</si>
  <si>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</si>
  <si>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</si>
  <si>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</si>
  <si>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</si>
  <si>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</si>
  <si>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</si>
  <si>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</si>
  <si>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</si>
  <si>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</si>
  <si>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</si>
  <si>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</si>
  <si>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</si>
  <si>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</si>
  <si>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</si>
  <si>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</si>
  <si>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</si>
  <si>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</si>
  <si>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</si>
  <si>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</si>
  <si>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</si>
  <si>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</si>
  <si>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</si>
  <si>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</si>
  <si>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</si>
  <si>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</si>
  <si>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</si>
  <si>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</si>
  <si>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</si>
  <si>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</si>
  <si>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</si>
  <si>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</si>
  <si>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</si>
  <si>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</si>
  <si>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</si>
  <si>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</si>
  <si>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</si>
  <si>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</si>
  <si>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</si>
  <si>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</si>
  <si>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</si>
  <si>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</si>
  <si>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</si>
  <si>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</si>
  <si>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</si>
  <si>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</si>
  <si>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</si>
  <si>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</si>
  <si>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</si>
  <si>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</si>
  <si>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</si>
  <si>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</si>
  <si>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</si>
  <si>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</si>
  <si>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</si>
  <si>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</si>
  <si>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</si>
  <si>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</si>
  <si>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</si>
  <si>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</si>
  <si>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</si>
  <si>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</si>
  <si>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</si>
  <si>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</si>
  <si>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</si>
  <si>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</si>
  <si>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</si>
  <si>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</si>
  <si>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</si>
  <si>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</si>
  <si>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</si>
  <si>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</si>
  <si>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</si>
  <si>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</si>
  <si>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</si>
  <si>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</si>
  <si>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</si>
  <si>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</si>
  <si>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</si>
  <si>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</si>
  <si>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</si>
  <si>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</si>
  <si>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</si>
  <si>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</si>
  <si>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</si>
  <si>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</si>
  <si>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</si>
  <si>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</si>
  <si>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</si>
  <si>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</si>
  <si>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</si>
  <si>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</si>
  <si>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</si>
  <si>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</si>
  <si>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</si>
  <si>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</si>
  <si>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</si>
  <si>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</si>
  <si>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</si>
  <si>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</si>
  <si>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</si>
  <si>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</si>
  <si>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</si>
  <si>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</si>
  <si>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</si>
  <si>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</si>
  <si>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</si>
  <si>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</si>
  <si>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</si>
  <si>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</si>
  <si>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</si>
  <si>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</si>
  <si>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</si>
  <si>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</si>
  <si>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</si>
  <si>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</si>
  <si>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</si>
  <si>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</si>
  <si>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</si>
  <si>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</si>
  <si>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</si>
  <si>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</si>
  <si>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</si>
  <si>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</si>
  <si>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</si>
  <si>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</si>
  <si>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</si>
  <si>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</si>
  <si>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</si>
  <si>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</si>
  <si>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</si>
  <si>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</si>
  <si>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</si>
  <si>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</si>
  <si>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</si>
  <si>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</si>
  <si>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</si>
  <si>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</si>
  <si>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</si>
  <si>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</si>
  <si>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</si>
  <si>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</si>
  <si>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</si>
  <si>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</si>
  <si>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</si>
  <si>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</si>
  <si>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</si>
  <si>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</si>
  <si>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</si>
  <si>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</si>
  <si>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</si>
  <si>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</si>
  <si>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</si>
  <si>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</si>
  <si>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</si>
  <si>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</si>
  <si>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</si>
  <si>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</si>
  <si>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</si>
  <si>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</si>
  <si>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</si>
  <si>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</si>
  <si>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</si>
  <si>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</si>
  <si>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</si>
  <si>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</si>
  <si>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</si>
  <si>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</si>
  <si>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</si>
  <si>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</si>
  <si>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</si>
  <si>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</si>
  <si>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</si>
  <si>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</si>
  <si>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</si>
  <si>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</si>
  <si>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</si>
  <si>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</si>
  <si>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</si>
  <si>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</si>
  <si>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</si>
  <si>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</si>
  <si>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</si>
  <si>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</si>
  <si>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</si>
  <si>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</si>
  <si>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</si>
  <si>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</si>
  <si>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</si>
  <si>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</si>
  <si>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</si>
  <si>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</si>
  <si>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</si>
  <si>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</si>
  <si>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</si>
  <si>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</si>
  <si>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</si>
  <si>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</si>
  <si>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</si>
  <si>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</si>
  <si>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</si>
  <si>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</si>
  <si>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</si>
  <si>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</si>
  <si>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</si>
  <si>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</si>
  <si>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</si>
  <si>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</si>
  <si>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</si>
  <si>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</si>
  <si>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</si>
  <si>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</si>
  <si>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</si>
  <si>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</si>
  <si>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</si>
  <si>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</si>
  <si>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</si>
  <si>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</si>
  <si>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</si>
  <si>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</si>
  <si>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</si>
  <si>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</si>
  <si>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</si>
  <si>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</si>
  <si>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</si>
  <si>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</si>
  <si>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</si>
  <si>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</si>
  <si>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</si>
  <si>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</si>
  <si>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</si>
  <si>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</si>
  <si>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</si>
  <si>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</si>
  <si>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</si>
  <si>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</si>
  <si>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</si>
  <si>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</si>
  <si>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</si>
  <si>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</si>
  <si>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</si>
  <si>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</si>
  <si>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</si>
  <si>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</si>
  <si>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</si>
  <si>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</si>
  <si>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</si>
  <si>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</si>
  <si>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</si>
  <si>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</si>
  <si>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</si>
  <si>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</si>
  <si>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</si>
  <si>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</si>
  <si>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</si>
  <si>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</si>
  <si>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</si>
  <si>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</si>
  <si>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</si>
  <si>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</si>
  <si>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</si>
  <si>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</si>
  <si>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</si>
  <si>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</si>
  <si>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</si>
  <si>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</si>
  <si>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</si>
  <si>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</si>
  <si>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</si>
  <si>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</si>
  <si>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</si>
  <si>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</si>
  <si>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</si>
  <si>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</si>
  <si>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</si>
  <si>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</si>
  <si>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</si>
  <si>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</si>
  <si>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</si>
  <si>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</si>
  <si>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</si>
  <si>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</si>
  <si>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</si>
  <si>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</si>
  <si>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</si>
  <si>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</si>
  <si>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</si>
  <si>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</si>
  <si>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</si>
  <si>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</si>
  <si>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</si>
  <si>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</si>
  <si>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</si>
  <si>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</si>
  <si>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</si>
  <si>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</si>
  <si>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</si>
  <si>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</si>
  <si>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</si>
  <si>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</si>
  <si>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</si>
  <si>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</si>
  <si>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</si>
  <si>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</si>
  <si>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</si>
  <si>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</si>
  <si>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</si>
  <si>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</si>
  <si>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</si>
  <si>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</si>
  <si>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</si>
  <si>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</si>
  <si>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</si>
  <si>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</si>
  <si>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</si>
  <si>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</si>
  <si>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</si>
  <si>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</si>
  <si>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</si>
  <si>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</si>
  <si>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</si>
  <si>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</si>
  <si>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</si>
  <si>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</si>
  <si>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</si>
  <si>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</si>
  <si>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</si>
  <si>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</si>
  <si>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</si>
  <si>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</si>
  <si>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</si>
  <si>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</si>
  <si>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</si>
  <si>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</si>
  <si>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</si>
  <si>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</si>
  <si>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</si>
  <si>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</si>
  <si>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</si>
  <si>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</si>
  <si>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</si>
  <si>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</si>
  <si>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</si>
  <si>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</si>
  <si>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</si>
  <si>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</si>
  <si>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</si>
  <si>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</si>
  <si>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</si>
  <si>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</si>
  <si>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</si>
  <si>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</si>
  <si>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</si>
  <si>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</si>
  <si>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</si>
  <si>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</si>
  <si>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</si>
  <si>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</si>
  <si>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</si>
  <si>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</si>
  <si>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</si>
  <si>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</si>
  <si>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</si>
  <si>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</si>
  <si>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</si>
  <si>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</si>
  <si>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</si>
  <si>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</si>
  <si>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</si>
  <si>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</si>
  <si>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</si>
  <si>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</si>
  <si>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</si>
  <si>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</si>
  <si>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</si>
  <si>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</si>
  <si>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</si>
  <si>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</si>
  <si>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</si>
  <si>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</si>
  <si>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</si>
  <si>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</si>
  <si>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</si>
  <si>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</si>
  <si>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</si>
  <si>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</si>
  <si>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</si>
  <si>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</si>
  <si>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</si>
  <si>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</si>
  <si>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</si>
  <si>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</si>
  <si>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</si>
  <si>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</si>
  <si>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</si>
  <si>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</si>
  <si>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</si>
  <si>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</si>
  <si>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</si>
  <si>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</si>
  <si>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</si>
  <si>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</si>
  <si>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</si>
  <si>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</si>
  <si>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</si>
  <si>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</si>
  <si>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</si>
  <si>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</si>
  <si>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</si>
  <si>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</si>
  <si>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</si>
  <si>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</si>
  <si>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</si>
  <si>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</si>
  <si>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</si>
  <si>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</si>
  <si>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</si>
  <si>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</si>
  <si>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</si>
  <si>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</si>
  <si>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</si>
  <si>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</si>
  <si>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</si>
  <si>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</si>
  <si>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</si>
  <si>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</si>
  <si>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</si>
  <si>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</si>
  <si>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</si>
  <si>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</si>
  <si>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</si>
  <si>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</si>
  <si>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</si>
  <si>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</si>
  <si>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</si>
  <si>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</si>
  <si>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</si>
  <si>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</si>
  <si>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</si>
  <si>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</si>
  <si>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</si>
  <si>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</si>
  <si>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</si>
  <si>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</si>
  <si>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</si>
  <si>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</si>
  <si>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</si>
  <si>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</si>
  <si>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</si>
  <si>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</si>
  <si>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</si>
  <si>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</si>
  <si>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</si>
  <si>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</si>
  <si>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</si>
  <si>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</si>
  <si>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</si>
  <si>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</si>
  <si>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</si>
  <si>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</si>
  <si>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</si>
  <si>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</si>
  <si>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</si>
  <si>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</si>
  <si>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</si>
  <si>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</si>
  <si>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</si>
  <si>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</si>
  <si>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</si>
  <si>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</si>
  <si>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</si>
  <si>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</si>
  <si>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</si>
  <si>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</si>
  <si>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</si>
  <si>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</si>
  <si>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</si>
  <si>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</si>
  <si>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</si>
  <si>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</si>
  <si>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</si>
  <si>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</si>
  <si>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</si>
  <si>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</si>
  <si>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</si>
  <si>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</si>
  <si>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</si>
  <si>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</si>
  <si>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</si>
  <si>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</si>
  <si>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</si>
  <si>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</si>
  <si>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</si>
  <si>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</si>
  <si>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</si>
  <si>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</si>
  <si>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</si>
  <si>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</si>
  <si>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</si>
  <si>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</si>
  <si>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</si>
  <si>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</si>
  <si>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</si>
  <si>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</si>
  <si>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</si>
  <si>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</si>
  <si>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</si>
  <si>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</si>
  <si>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</si>
  <si>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</si>
  <si>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</si>
  <si>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</si>
  <si>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</si>
  <si>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</si>
  <si>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</si>
  <si>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</si>
  <si>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</si>
  <si>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</si>
  <si>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</si>
  <si>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</si>
  <si>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</si>
  <si>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</si>
  <si>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</si>
  <si>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</si>
  <si>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</si>
  <si>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</si>
  <si>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</si>
  <si>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</si>
  <si>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</si>
  <si>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</si>
  <si>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</si>
  <si>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</si>
  <si>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</si>
  <si>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</si>
  <si>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</si>
  <si>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</si>
  <si>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</si>
  <si>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</si>
  <si>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</si>
  <si>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</si>
  <si>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</si>
  <si>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</si>
  <si>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</si>
  <si>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</si>
  <si>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</si>
  <si>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</si>
  <si>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</si>
  <si>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</si>
  <si>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</si>
  <si>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</si>
  <si>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</si>
  <si>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</si>
  <si>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</si>
  <si>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</si>
  <si>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</si>
  <si>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</si>
  <si>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</si>
  <si>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</si>
  <si>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</si>
  <si>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</si>
  <si>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</si>
  <si>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</si>
  <si>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</si>
  <si>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</si>
  <si>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</si>
  <si>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</si>
  <si>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</si>
  <si>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</si>
  <si>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</si>
  <si>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</si>
  <si>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</si>
  <si>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</si>
  <si>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</si>
  <si>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</si>
  <si>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</si>
  <si>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</si>
  <si>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</si>
  <si>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</si>
  <si>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</si>
  <si>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</si>
  <si>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</si>
  <si>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</si>
  <si>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</si>
  <si>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</si>
  <si>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</si>
  <si>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</si>
  <si>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</si>
  <si>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</si>
  <si>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</si>
  <si>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</si>
  <si>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</si>
  <si>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</si>
  <si>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</si>
  <si>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</si>
  <si>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</si>
  <si>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</si>
  <si>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</si>
  <si>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</si>
  <si>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</si>
  <si>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</si>
  <si>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</si>
  <si>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</si>
  <si>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</si>
  <si>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</si>
  <si>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</si>
  <si>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</si>
  <si>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</si>
  <si>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</si>
  <si>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</si>
  <si>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</si>
  <si>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</si>
  <si>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</si>
  <si>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</si>
  <si>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</si>
  <si>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</si>
  <si>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</si>
  <si>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</si>
  <si>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</si>
  <si>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</si>
  <si>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</si>
  <si>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</si>
  <si>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</si>
  <si>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</si>
  <si>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</si>
  <si>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</si>
  <si>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</si>
  <si>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</si>
  <si>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</si>
  <si>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</si>
  <si>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</si>
  <si>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</si>
  <si>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</si>
  <si>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</si>
  <si>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</si>
  <si>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</si>
  <si>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</si>
  <si>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</si>
  <si>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</si>
  <si>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</si>
  <si>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</si>
  <si>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</si>
  <si>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</si>
  <si>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</si>
  <si>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</si>
  <si>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</si>
  <si>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</si>
  <si>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</si>
  <si>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</si>
  <si>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</si>
  <si>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</si>
  <si>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</si>
  <si>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</si>
  <si>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</si>
  <si>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</si>
  <si>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</si>
  <si>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</si>
  <si>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</si>
  <si>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</si>
  <si>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</si>
  <si>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</si>
  <si>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</si>
  <si>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</si>
  <si>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</si>
  <si>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</si>
  <si>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</si>
  <si>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</si>
  <si>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</si>
  <si>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</si>
  <si>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</si>
  <si>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</si>
  <si>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</si>
  <si>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</si>
  <si>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</si>
  <si>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</si>
  <si>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</si>
  <si>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</si>
  <si>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</si>
  <si>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</si>
  <si>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</si>
  <si>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</si>
  <si>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</si>
  <si>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</si>
  <si>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</si>
  <si>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</si>
  <si>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</si>
  <si>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</si>
  <si>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</si>
  <si>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</si>
  <si>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</si>
  <si>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</si>
  <si>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</si>
  <si>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</si>
  <si>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</si>
  <si>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</si>
  <si>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</si>
  <si>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</si>
  <si>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</si>
  <si>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</si>
  <si>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</si>
  <si>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</si>
  <si>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</si>
  <si>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</si>
  <si>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</si>
  <si>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</si>
  <si>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</si>
  <si>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</si>
  <si>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</si>
  <si>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</si>
  <si>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</si>
  <si>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</si>
  <si>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</si>
  <si>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</si>
  <si>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</si>
  <si>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</si>
  <si>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</si>
  <si>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</si>
  <si>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</si>
  <si>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</si>
  <si>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</si>
  <si>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</si>
  <si>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</si>
  <si>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</si>
  <si>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</si>
  <si>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</si>
  <si>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</si>
  <si>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</si>
  <si>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</si>
  <si>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</si>
  <si>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</si>
  <si>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</si>
  <si>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</si>
  <si>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</si>
  <si>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</si>
  <si>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</si>
  <si>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</si>
  <si>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</si>
  <si>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</si>
  <si>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</si>
  <si>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</si>
  <si>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</si>
  <si>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</si>
  <si>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</si>
  <si>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</si>
  <si>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</si>
  <si>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</si>
  <si>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</si>
  <si>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</si>
  <si>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</si>
  <si>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</si>
  <si>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</si>
  <si>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</si>
  <si>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</si>
  <si>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</si>
  <si>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</si>
  <si>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</si>
  <si>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</si>
  <si>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</si>
  <si>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</si>
  <si>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</si>
  <si>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</si>
  <si>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</si>
  <si>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</si>
  <si>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</si>
  <si>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</si>
  <si>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</si>
  <si>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</si>
  <si>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</si>
  <si>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</si>
  <si>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</si>
  <si>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</si>
  <si>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</si>
  <si>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</si>
  <si>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</si>
  <si>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</si>
  <si>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</si>
  <si>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</si>
  <si>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</si>
  <si>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</si>
  <si>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</si>
  <si>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</si>
  <si>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</si>
  <si>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</si>
  <si>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</si>
  <si>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</si>
  <si>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</si>
  <si>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</si>
  <si>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</si>
  <si>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</si>
  <si>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</si>
  <si>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</si>
  <si>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</si>
  <si>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</si>
  <si>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</si>
  <si>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</si>
  <si>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</si>
  <si>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</si>
  <si>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</si>
  <si>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</si>
  <si>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</si>
  <si>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</si>
  <si>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</si>
  <si>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</si>
  <si>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</si>
  <si>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</si>
  <si>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</si>
  <si>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</si>
  <si>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</si>
  <si>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</si>
  <si>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</si>
  <si>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</si>
  <si>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</si>
  <si>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</si>
  <si>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</si>
  <si>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</si>
  <si>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</si>
  <si>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</si>
  <si>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</si>
  <si>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</si>
  <si>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</si>
  <si>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</si>
  <si>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</si>
  <si>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</si>
  <si>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</si>
  <si>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</si>
  <si>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</si>
  <si>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</si>
  <si>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</si>
  <si>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</si>
  <si>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</si>
  <si>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</si>
  <si>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</si>
  <si>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</si>
  <si>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</si>
  <si>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</si>
  <si>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</si>
  <si>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</si>
  <si>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</si>
  <si>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</si>
  <si>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</si>
  <si>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</si>
  <si>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</si>
  <si>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</si>
  <si>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</si>
  <si>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</si>
  <si>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</si>
  <si>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</si>
  <si>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</si>
  <si>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</si>
  <si>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</si>
  <si>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</si>
  <si>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</si>
  <si>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</si>
  <si>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</si>
  <si>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</si>
  <si>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</si>
  <si>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</si>
  <si>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</si>
  <si>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</si>
  <si>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</si>
  <si>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</si>
  <si>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</si>
  <si>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</si>
  <si>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</si>
  <si>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</si>
  <si>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</si>
  <si>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</si>
  <si>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</si>
  <si>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</si>
  <si>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</si>
  <si>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</si>
  <si>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</si>
  <si>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</si>
  <si>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</si>
  <si>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</si>
  <si>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</si>
  <si>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</si>
  <si>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</si>
  <si>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</si>
  <si>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</si>
  <si>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</si>
  <si>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</si>
  <si>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</si>
  <si>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</si>
  <si>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</si>
  <si>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</si>
  <si>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</si>
  <si>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</si>
  <si>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</si>
  <si>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</si>
  <si>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</si>
  <si>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</si>
  <si>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</si>
  <si>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</si>
  <si>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</si>
  <si>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</si>
  <si>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</si>
  <si>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</si>
  <si>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</si>
  <si>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</si>
  <si>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</si>
  <si>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</si>
  <si>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</si>
  <si>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</si>
  <si>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</si>
  <si>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</si>
  <si>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</si>
  <si>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</si>
  <si>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</si>
  <si>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</si>
  <si>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</si>
  <si>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</si>
  <si>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</si>
  <si>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</si>
  <si>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</si>
  <si>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</si>
  <si>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</si>
  <si>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</si>
  <si>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</si>
  <si>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</si>
  <si>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</si>
  <si>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</si>
  <si>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</si>
  <si>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</si>
  <si>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</si>
  <si>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</si>
  <si>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</si>
  <si>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</si>
  <si>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</si>
  <si>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</si>
  <si>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</si>
  <si>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</si>
  <si>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</si>
  <si>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</si>
  <si>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</si>
  <si>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</si>
  <si>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</si>
  <si>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</si>
  <si>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</si>
  <si>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</si>
  <si>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</si>
  <si>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</si>
  <si>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</si>
  <si>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</si>
  <si>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</si>
  <si>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</si>
  <si>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</si>
  <si>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</si>
  <si>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</si>
  <si>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</si>
  <si>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</si>
  <si>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</si>
  <si>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</si>
  <si>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</si>
  <si>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</si>
  <si>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</si>
  <si>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</si>
  <si>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</si>
  <si>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</si>
  <si>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</si>
  <si>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</si>
  <si>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</si>
  <si>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</si>
  <si>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</si>
  <si>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</si>
  <si>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</si>
  <si>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</si>
  <si>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</si>
  <si>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</si>
  <si>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</si>
  <si>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</si>
  <si>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</si>
  <si>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</si>
  <si>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</si>
  <si>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</si>
  <si>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</si>
  <si>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</si>
  <si>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</si>
  <si>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</si>
  <si>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</si>
  <si>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</si>
  <si>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</si>
  <si>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</si>
  <si>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</si>
  <si>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</si>
  <si>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</si>
  <si>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</si>
  <si>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</si>
  <si>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</si>
  <si>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</si>
  <si>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</si>
  <si>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</si>
  <si>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</si>
  <si>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</si>
  <si>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</si>
  <si>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</si>
  <si>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</si>
  <si>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</si>
  <si>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</si>
  <si>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</si>
  <si>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</si>
  <si>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</si>
  <si>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</si>
  <si>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</si>
  <si>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</si>
  <si>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</si>
  <si>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</si>
  <si>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</si>
  <si>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</si>
  <si>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</si>
  <si>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</si>
  <si>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</si>
  <si>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</si>
  <si>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</si>
  <si>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</si>
  <si>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</si>
  <si>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</si>
  <si>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</si>
  <si>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</si>
  <si>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</si>
  <si>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</si>
  <si>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</si>
  <si>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</si>
  <si>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</si>
  <si>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</si>
  <si>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</si>
  <si>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</si>
  <si>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</si>
  <si>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</si>
  <si>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</si>
  <si>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</si>
  <si>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</si>
  <si>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</si>
  <si>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</si>
  <si>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</si>
  <si>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</si>
  <si>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</si>
  <si>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</si>
  <si>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</si>
  <si>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</si>
  <si>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</si>
  <si>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</si>
  <si>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</si>
  <si>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</si>
  <si>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</si>
  <si>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</si>
  <si>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</si>
  <si>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</si>
  <si>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</si>
  <si>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</si>
  <si>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</si>
  <si>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</si>
  <si>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</si>
  <si>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</si>
  <si>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</si>
  <si>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</si>
  <si>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</si>
  <si>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</si>
  <si>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</si>
  <si>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</si>
  <si>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</si>
  <si>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</si>
  <si>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</si>
  <si>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</si>
  <si>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</si>
  <si>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</si>
  <si>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</si>
  <si>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</si>
  <si>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</si>
  <si>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</si>
  <si>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</si>
  <si>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</si>
  <si>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</si>
  <si>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</si>
  <si>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</si>
  <si>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</si>
  <si>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</si>
  <si>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</si>
  <si>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</si>
  <si>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</si>
  <si>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</si>
  <si>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</si>
  <si>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</si>
  <si>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</si>
  <si>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</si>
  <si>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</si>
  <si>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</si>
  <si>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</si>
  <si>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</si>
  <si>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</si>
  <si>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</si>
  <si>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</si>
  <si>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</si>
  <si>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</si>
  <si>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</si>
  <si>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</si>
  <si>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</si>
  <si>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</si>
  <si>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</si>
  <si>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</si>
  <si>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</si>
  <si>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</si>
  <si>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</si>
  <si>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</si>
  <si>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</si>
  <si>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</si>
  <si>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</si>
  <si>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</si>
  <si>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</si>
  <si>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</si>
  <si>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</si>
  <si>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</si>
  <si>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</si>
  <si>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</si>
  <si>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</si>
  <si>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</si>
  <si>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</si>
  <si>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</si>
  <si>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</si>
  <si>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</si>
  <si>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</si>
  <si>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</si>
  <si>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</si>
  <si>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</si>
  <si>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</si>
  <si>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</si>
  <si>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</si>
  <si>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</si>
  <si>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</si>
  <si>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</si>
  <si>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</si>
  <si>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</si>
  <si>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</si>
  <si>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</si>
  <si>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</si>
  <si>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</si>
  <si>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</si>
  <si>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</si>
  <si>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</si>
  <si>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</si>
  <si>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</si>
  <si>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</si>
  <si>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</si>
  <si>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</si>
  <si>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</si>
  <si>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</si>
  <si>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</si>
  <si>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</si>
  <si>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</si>
  <si>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</si>
  <si>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</si>
  <si>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</si>
  <si>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</si>
  <si>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</si>
  <si>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</si>
  <si>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</si>
  <si>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</si>
  <si>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</si>
  <si>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</si>
  <si>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</si>
  <si>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</si>
  <si>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</si>
  <si>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</si>
  <si>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</si>
  <si>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</si>
  <si>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</si>
  <si>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</si>
  <si>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</si>
  <si>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</si>
  <si>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</si>
  <si>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</si>
  <si>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</si>
  <si>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</si>
  <si>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</si>
  <si>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</si>
  <si>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</si>
  <si>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</si>
  <si>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</si>
  <si>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</si>
  <si>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</si>
  <si>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</si>
  <si>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</si>
  <si>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</si>
  <si>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</si>
  <si>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</si>
  <si>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</si>
  <si>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</si>
  <si>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</si>
  <si>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</si>
  <si>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</si>
  <si>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</si>
  <si>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</si>
  <si>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</si>
  <si>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</si>
  <si>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</si>
  <si>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</si>
  <si>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</si>
  <si>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</si>
  <si>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</si>
  <si>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</si>
  <si>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</si>
  <si>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</si>
  <si>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</si>
  <si>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</si>
  <si>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</si>
  <si>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</si>
  <si>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</si>
  <si>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</si>
  <si>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</si>
  <si>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</si>
  <si>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</si>
  <si>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</si>
  <si>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</si>
  <si>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</si>
  <si>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</si>
  <si>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</si>
  <si>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</si>
  <si>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</si>
  <si>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</si>
  <si>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</si>
  <si>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</si>
  <si>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</si>
  <si>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</si>
  <si>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</si>
  <si>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</si>
  <si>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</si>
  <si>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</si>
  <si>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</si>
  <si>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</si>
  <si>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</si>
  <si>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</si>
  <si>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</si>
  <si>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</si>
  <si>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</si>
  <si>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</si>
  <si>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</si>
  <si>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</si>
  <si>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</si>
  <si>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</si>
  <si>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</si>
  <si>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</si>
  <si>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</si>
  <si>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</si>
  <si>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</si>
  <si>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</si>
  <si>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</si>
  <si>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</si>
  <si>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</si>
  <si>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</si>
  <si>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</si>
  <si>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</si>
  <si>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</si>
  <si>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</si>
  <si>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</si>
  <si>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</si>
  <si>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</si>
  <si>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</si>
  <si>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</si>
  <si>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</si>
  <si>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</si>
  <si>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</si>
  <si>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</si>
  <si>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</si>
  <si>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</si>
  <si>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</si>
  <si>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</si>
  <si>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</si>
  <si>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</si>
  <si>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</si>
  <si>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</si>
  <si>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</si>
  <si>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</si>
  <si>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</si>
  <si>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</si>
  <si>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</si>
  <si>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</si>
  <si>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</si>
  <si>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</si>
  <si>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</si>
  <si>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</si>
  <si>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</si>
  <si>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</si>
  <si>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</si>
  <si>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</si>
  <si>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</si>
  <si>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</si>
  <si>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</si>
  <si>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</si>
  <si>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</si>
  <si>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</si>
  <si>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</si>
  <si>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</si>
  <si>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</si>
  <si>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</si>
  <si>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</si>
  <si>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</si>
  <si>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</si>
  <si>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</si>
  <si>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</si>
  <si>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</si>
  <si>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</si>
  <si>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</si>
  <si>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</si>
  <si>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</si>
  <si>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</si>
  <si>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</si>
  <si>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</si>
  <si>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</si>
  <si>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</si>
  <si>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</si>
  <si>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</si>
  <si>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</si>
  <si>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</si>
  <si>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</si>
  <si>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</si>
  <si>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</si>
  <si>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</si>
  <si>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</si>
  <si>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</si>
  <si>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</si>
  <si>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</si>
  <si>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</si>
  <si>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</si>
  <si>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</si>
  <si>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</si>
  <si>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</si>
  <si>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</si>
  <si>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</si>
  <si>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</si>
  <si>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</si>
  <si>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</si>
  <si>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</si>
  <si>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</si>
  <si>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</si>
  <si>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</si>
  <si>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</si>
  <si>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</si>
  <si>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</si>
  <si>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</si>
  <si>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</si>
  <si>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</si>
  <si>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</si>
  <si>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</si>
  <si>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</si>
  <si>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</si>
  <si>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</si>
  <si>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</si>
  <si>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</si>
  <si>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</si>
  <si>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</si>
  <si>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</si>
  <si>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</si>
  <si>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</si>
  <si>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</si>
  <si>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</si>
  <si>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</si>
  <si>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</si>
  <si>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</si>
  <si>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</si>
  <si>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</si>
  <si>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</si>
  <si>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</si>
  <si>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</si>
  <si>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</si>
  <si>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</si>
  <si>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</si>
  <si>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</si>
  <si>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</si>
  <si>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</si>
  <si>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</si>
  <si>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</si>
  <si>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</si>
  <si>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</si>
  <si>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</si>
  <si>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</si>
  <si>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</si>
  <si>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</si>
  <si>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</si>
  <si>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</si>
  <si>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</si>
  <si>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</si>
  <si>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</si>
  <si>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</si>
  <si>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</si>
  <si>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</si>
  <si>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</si>
  <si>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</si>
  <si>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</si>
  <si>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</si>
  <si>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</si>
  <si>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</si>
  <si>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</si>
  <si>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</si>
  <si>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</si>
  <si>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</si>
  <si>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</si>
  <si>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</si>
  <si>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</si>
  <si>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</si>
  <si>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</si>
  <si>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</si>
  <si>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</si>
  <si>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</si>
  <si>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</si>
  <si>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</si>
  <si>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</si>
  <si>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</si>
  <si>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</si>
  <si>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</si>
  <si>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</si>
  <si>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</si>
  <si>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</si>
  <si>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</si>
  <si>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</si>
  <si>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</si>
  <si>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</si>
  <si>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</si>
  <si>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</si>
  <si>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</si>
  <si>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</si>
  <si>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</si>
  <si>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</si>
  <si>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</si>
  <si>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</si>
  <si>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</si>
  <si>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</si>
  <si>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</si>
  <si>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</si>
  <si>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</si>
  <si>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</si>
  <si>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</si>
  <si>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</si>
  <si>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</si>
  <si>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</si>
  <si>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</si>
  <si>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</si>
  <si>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</si>
  <si>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</si>
  <si>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</si>
  <si>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</si>
  <si>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</si>
  <si>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</si>
  <si>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</si>
  <si>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</si>
  <si>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</si>
  <si>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</si>
  <si>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</si>
  <si>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</si>
  <si>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</si>
  <si>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</si>
  <si>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</si>
  <si>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</si>
  <si>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</si>
  <si>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</si>
  <si>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</si>
  <si>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</si>
  <si>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</si>
  <si>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</si>
  <si>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</si>
  <si>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</si>
  <si>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</si>
  <si>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</si>
  <si>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</si>
  <si>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</si>
  <si>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</si>
  <si>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</si>
  <si>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</si>
  <si>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</si>
  <si>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</si>
  <si>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</si>
  <si>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</si>
  <si>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</si>
  <si>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</si>
  <si>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</si>
  <si>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</si>
  <si>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</si>
  <si>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</si>
  <si>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</si>
  <si>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</si>
  <si>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</si>
  <si>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</si>
  <si>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</si>
  <si>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</si>
  <si>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</si>
  <si>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</si>
  <si>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</si>
  <si>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</si>
  <si>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</si>
  <si>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</si>
  <si>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</si>
  <si>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</si>
  <si>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</si>
  <si>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</si>
  <si>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</si>
  <si>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</si>
  <si>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</si>
  <si>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</si>
  <si>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</si>
  <si>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</si>
  <si>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</si>
  <si>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</si>
  <si>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</si>
  <si>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</si>
  <si>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</si>
  <si>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</si>
  <si>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</si>
  <si>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</si>
  <si>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</si>
  <si>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</si>
  <si>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</si>
  <si>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</si>
  <si>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</si>
  <si>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</si>
  <si>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</si>
  <si>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</si>
  <si>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</si>
  <si>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</si>
  <si>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</si>
  <si>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</si>
  <si>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</si>
  <si>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</si>
  <si>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</si>
  <si>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</si>
  <si>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</si>
  <si>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</si>
  <si>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</si>
  <si>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</si>
  <si>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</si>
  <si>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</si>
  <si>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</si>
  <si>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</si>
  <si>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</si>
  <si>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</si>
  <si>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</si>
  <si>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</si>
  <si>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</si>
  <si>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</si>
  <si>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</si>
  <si>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</si>
  <si>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</si>
  <si>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</si>
  <si>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</si>
  <si>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</si>
  <si>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</si>
  <si>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</si>
  <si>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</si>
  <si>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</si>
  <si>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</si>
  <si>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</si>
  <si>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</si>
  <si>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</si>
  <si>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</si>
  <si>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</si>
  <si>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</si>
  <si>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</si>
  <si>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</si>
  <si>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</si>
  <si>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</si>
  <si>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</si>
  <si>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</si>
  <si>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</si>
  <si>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</si>
  <si>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</si>
  <si>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</si>
  <si>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</si>
  <si>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</si>
  <si>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</si>
  <si>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</si>
  <si>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</si>
  <si>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</si>
  <si>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</si>
  <si>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</si>
  <si>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</si>
  <si>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</si>
  <si>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</si>
  <si>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</si>
  <si>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</si>
  <si>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</si>
  <si>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</si>
  <si>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</si>
  <si>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</si>
  <si>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</si>
  <si>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</si>
  <si>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</si>
  <si>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</si>
  <si>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</si>
  <si>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</si>
  <si>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</si>
  <si>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</si>
  <si>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</si>
  <si>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</si>
  <si>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</si>
  <si>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</si>
  <si>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</si>
  <si>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</si>
  <si>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</si>
  <si>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</si>
  <si>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</si>
  <si>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</si>
  <si>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</si>
  <si>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</si>
  <si>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</si>
  <si>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</si>
  <si>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</si>
  <si>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</si>
  <si>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</si>
  <si>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</si>
  <si>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</si>
  <si>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</si>
  <si>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</si>
  <si>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</si>
  <si>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</si>
  <si>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</si>
  <si>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</si>
  <si>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</si>
  <si>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</si>
  <si>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</si>
  <si>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</si>
  <si>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</si>
  <si>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</si>
  <si>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</si>
  <si>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</si>
  <si>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</si>
  <si>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</si>
  <si>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</si>
  <si>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</si>
  <si>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</si>
  <si>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</si>
  <si>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</si>
  <si>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</si>
  <si>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</si>
  <si>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</si>
  <si>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</si>
  <si>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</si>
  <si>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</si>
  <si>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</si>
  <si>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</si>
  <si>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</si>
  <si>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</si>
  <si>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</si>
  <si>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</si>
  <si>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</si>
  <si>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</si>
  <si>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</si>
  <si>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</si>
  <si>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</si>
  <si>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</si>
  <si>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</si>
  <si>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</si>
  <si>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</si>
  <si>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</si>
  <si>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</si>
  <si>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</si>
  <si>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</si>
  <si>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</si>
  <si>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</si>
  <si>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</si>
  <si>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</si>
  <si>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</si>
  <si>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</si>
  <si>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</si>
  <si>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</si>
  <si>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</si>
  <si>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</si>
  <si>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</si>
  <si>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</si>
  <si>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</si>
  <si>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</si>
  <si>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</si>
  <si>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</si>
  <si>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</si>
  <si>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</si>
  <si>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</si>
  <si>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</si>
  <si>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</si>
  <si>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</si>
  <si>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</si>
  <si>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</si>
  <si>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</si>
  <si>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</si>
  <si>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</si>
  <si>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</si>
  <si>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</si>
  <si>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</si>
  <si>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</si>
  <si>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</si>
  <si>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</si>
  <si>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</si>
  <si>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</si>
  <si>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</si>
  <si>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</si>
  <si>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</si>
  <si>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</si>
  <si>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</si>
  <si>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</si>
  <si>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</si>
  <si>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</si>
  <si>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</si>
  <si>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</si>
  <si>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</si>
  <si>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</si>
  <si>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</si>
  <si>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</si>
  <si>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</si>
  <si>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</si>
  <si>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</si>
  <si>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</si>
  <si>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</si>
  <si>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</si>
  <si>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</si>
  <si>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</si>
  <si>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</si>
  <si>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</si>
  <si>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</si>
  <si>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</si>
  <si>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</si>
  <si>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</si>
  <si>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</si>
  <si>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</si>
  <si>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</si>
  <si>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</si>
  <si>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</si>
  <si>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</si>
  <si>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</si>
  <si>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</si>
  <si>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</si>
  <si>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</si>
  <si>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</si>
  <si>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</si>
  <si>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</si>
  <si>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</si>
  <si>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</si>
  <si>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</si>
  <si>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</si>
  <si>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</si>
  <si>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</si>
  <si>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</si>
  <si>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</si>
  <si>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</si>
  <si>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</si>
  <si>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</si>
  <si>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</si>
  <si>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</si>
  <si>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</si>
  <si>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</si>
  <si>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</si>
  <si>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</si>
  <si>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</si>
  <si>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</si>
  <si>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</si>
  <si>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</si>
  <si>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</si>
  <si>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</si>
  <si>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</si>
  <si>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</si>
  <si>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</si>
  <si>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</si>
  <si>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</si>
  <si>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</si>
  <si>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</si>
  <si>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</si>
  <si>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</si>
  <si>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</si>
  <si>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</si>
  <si>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</si>
  <si>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</si>
  <si>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</si>
  <si>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</si>
  <si>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</si>
  <si>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</si>
  <si>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</si>
  <si>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</si>
  <si>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</si>
  <si>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</si>
  <si>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</si>
  <si>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</si>
  <si>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</si>
  <si>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</si>
  <si>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</si>
  <si>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</si>
  <si>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</si>
  <si>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</si>
  <si>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</si>
  <si>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</si>
  <si>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</si>
  <si>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</si>
  <si>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</si>
  <si>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</si>
  <si>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</si>
  <si>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</si>
  <si>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</si>
  <si>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</si>
  <si>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</si>
  <si>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</si>
  <si>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</si>
  <si>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</si>
  <si>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</si>
  <si>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</si>
  <si>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</si>
  <si>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</si>
  <si>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</si>
  <si>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</si>
  <si>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</si>
  <si>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</si>
  <si>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</si>
  <si>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</si>
  <si>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</si>
  <si>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</si>
  <si>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</si>
  <si>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</si>
  <si>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</si>
  <si>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</si>
  <si>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</si>
  <si>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</si>
  <si>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</si>
  <si>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</si>
  <si>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</si>
  <si>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</si>
  <si>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</si>
  <si>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</si>
  <si>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</si>
  <si>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</si>
  <si>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</si>
  <si>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</si>
  <si>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</si>
  <si>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</si>
  <si>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</si>
  <si>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</si>
  <si>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</si>
  <si>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</si>
  <si>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</si>
  <si>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</si>
  <si>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</si>
  <si>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</si>
  <si>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</si>
  <si>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</si>
  <si>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</si>
  <si>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</si>
  <si>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</si>
  <si>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</si>
  <si>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</si>
  <si>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</si>
  <si>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</si>
  <si>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</si>
  <si>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</si>
  <si>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</si>
  <si>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</si>
  <si>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</si>
  <si>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</si>
  <si>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</si>
  <si>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</si>
  <si>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</si>
  <si>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</si>
  <si>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</si>
  <si>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</si>
  <si>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</si>
  <si>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</si>
  <si>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</si>
  <si>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</si>
  <si>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</si>
  <si>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</si>
  <si>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</si>
  <si>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</si>
  <si>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</si>
  <si>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</si>
  <si>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</si>
  <si>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</si>
  <si>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</si>
  <si>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</si>
  <si>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</si>
  <si>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</si>
  <si>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</si>
  <si>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</si>
  <si>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</si>
  <si>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</si>
  <si>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</si>
  <si>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</si>
  <si>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</si>
  <si>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</si>
  <si>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</si>
  <si>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</si>
  <si>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</si>
  <si>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</si>
  <si>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</si>
  <si>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</si>
  <si>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</si>
  <si>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</si>
  <si>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</si>
  <si>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</si>
  <si>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</si>
  <si>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</si>
  <si>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</si>
  <si>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</si>
  <si>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</si>
  <si>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</si>
  <si>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</si>
  <si>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</si>
  <si>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</si>
  <si>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</si>
  <si>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</si>
  <si>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</si>
  <si>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</si>
  <si>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</si>
  <si>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</si>
  <si>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</si>
  <si>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</si>
  <si>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</si>
  <si>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</si>
  <si>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</si>
  <si>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</si>
  <si>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</si>
  <si>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</si>
  <si>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</si>
  <si>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</si>
  <si>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</si>
  <si>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</si>
  <si>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</si>
  <si>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</si>
  <si>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</si>
  <si>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</si>
  <si>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</si>
  <si>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</si>
  <si>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</si>
  <si>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</si>
  <si>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</si>
  <si>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</si>
  <si>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</si>
  <si>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</si>
  <si>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</si>
  <si>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</si>
  <si>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</si>
  <si>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</si>
  <si>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</si>
  <si>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</si>
  <si>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</si>
  <si>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</si>
  <si>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</si>
  <si>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</si>
  <si>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</si>
  <si>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</si>
  <si>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</si>
  <si>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</si>
  <si>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</si>
  <si>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</si>
  <si>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</si>
  <si>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</si>
  <si>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</si>
  <si>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</si>
  <si>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</si>
  <si>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</si>
  <si>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</si>
  <si>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</si>
  <si>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</si>
  <si>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</si>
  <si>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</si>
  <si>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</si>
  <si>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</si>
  <si>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</si>
  <si>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</si>
  <si>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</si>
  <si>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</si>
  <si>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</si>
  <si>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</si>
  <si>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</si>
  <si>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</si>
  <si>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</si>
  <si>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</si>
  <si>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</si>
  <si>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</si>
  <si>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</si>
  <si>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</si>
  <si>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</si>
  <si>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</si>
  <si>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</si>
  <si>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</si>
  <si>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</si>
  <si>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</si>
  <si>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</si>
  <si>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</si>
  <si>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</si>
  <si>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</si>
  <si>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</si>
  <si>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</si>
  <si>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</si>
  <si>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</si>
  <si>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</si>
  <si>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</si>
  <si>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</si>
  <si>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</si>
  <si>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</si>
  <si>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</si>
  <si>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</si>
  <si>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</si>
  <si>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</si>
  <si>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</si>
  <si>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</si>
  <si>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</si>
  <si>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</si>
  <si>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</si>
  <si>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</si>
  <si>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</si>
  <si>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</si>
  <si>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</si>
  <si>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</si>
  <si>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</si>
  <si>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</si>
  <si>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</si>
  <si>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</si>
  <si>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</si>
  <si>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</si>
  <si>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</si>
  <si>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</si>
  <si>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</si>
  <si>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</si>
  <si>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</si>
  <si>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</si>
  <si>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</si>
  <si>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</si>
  <si>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</si>
  <si>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</si>
  <si>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</si>
  <si>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</si>
  <si>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</si>
  <si>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</si>
  <si>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</si>
  <si>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</si>
  <si>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</si>
  <si>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</si>
  <si>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</si>
  <si>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</si>
  <si>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</si>
  <si>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</si>
  <si>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</si>
  <si>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</si>
  <si>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</si>
  <si>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</si>
  <si>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</si>
  <si>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</si>
  <si>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</si>
  <si>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</si>
  <si>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</si>
  <si>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</si>
  <si>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</si>
  <si>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</si>
  <si>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</si>
  <si>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</si>
  <si>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</si>
  <si>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</si>
  <si>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</si>
  <si>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</si>
  <si>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</si>
  <si>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</si>
  <si>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</si>
  <si>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</si>
  <si>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</si>
  <si>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</si>
  <si>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</si>
  <si>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</si>
  <si>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</si>
  <si>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</si>
  <si>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</si>
  <si>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</si>
  <si>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</si>
  <si>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</si>
  <si>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</si>
  <si>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</si>
  <si>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</si>
  <si>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</si>
  <si>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</si>
  <si>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</si>
  <si>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</si>
  <si>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</si>
  <si>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</si>
  <si>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</si>
  <si>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</si>
  <si>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</si>
  <si>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</si>
  <si>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</si>
  <si>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</si>
  <si>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</si>
  <si>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</si>
  <si>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</si>
  <si>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</si>
  <si>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</si>
  <si>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</si>
  <si>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</si>
  <si>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</si>
  <si>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</si>
  <si>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</si>
  <si>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</si>
  <si>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</si>
  <si>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</si>
  <si>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</si>
  <si>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</si>
  <si>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</si>
  <si>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</si>
  <si>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</si>
  <si>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</si>
  <si>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</si>
  <si>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</si>
  <si>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</si>
  <si>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</si>
  <si>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</si>
  <si>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</si>
  <si>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</si>
  <si>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</si>
  <si>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</si>
  <si>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</si>
  <si>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</si>
  <si>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</si>
  <si>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</si>
  <si>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</si>
  <si>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</si>
  <si>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</si>
  <si>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</si>
  <si>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</si>
  <si>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</si>
  <si>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</si>
  <si>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</si>
  <si>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</si>
  <si>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</si>
  <si>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</si>
  <si>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</si>
  <si>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</si>
  <si>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</si>
  <si>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</si>
  <si>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</si>
  <si>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</si>
  <si>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</si>
  <si>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</si>
  <si>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</si>
  <si>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</si>
  <si>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</si>
  <si>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</si>
  <si>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</si>
  <si>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</si>
  <si>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</si>
  <si>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</si>
  <si>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</si>
  <si>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</si>
  <si>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</si>
  <si>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</si>
  <si>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</si>
  <si>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</si>
  <si>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</si>
  <si>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</si>
  <si>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</si>
  <si>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</si>
  <si>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</si>
  <si>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</si>
  <si>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</si>
  <si>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</si>
  <si>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</si>
  <si>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</si>
  <si>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</si>
  <si>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</si>
  <si>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</si>
  <si>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</si>
  <si>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</si>
  <si>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</si>
  <si>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</si>
  <si>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</si>
  <si>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</si>
  <si>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</si>
  <si>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</si>
  <si>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</si>
  <si>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</si>
  <si>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</si>
  <si>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</si>
  <si>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</si>
  <si>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</si>
  <si>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</si>
  <si>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</si>
  <si>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</si>
  <si>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</si>
  <si>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</si>
  <si>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</si>
  <si>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</si>
  <si>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</si>
  <si>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</si>
  <si>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</si>
  <si>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</si>
  <si>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</si>
  <si>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</si>
  <si>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</si>
  <si>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</si>
  <si>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</si>
  <si>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</si>
  <si>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</si>
  <si>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</si>
  <si>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</si>
  <si>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</si>
  <si>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</si>
  <si>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</si>
  <si>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</si>
  <si>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</si>
  <si>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</si>
  <si>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</si>
  <si>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</si>
  <si>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</si>
  <si>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</si>
  <si>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</si>
  <si>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</si>
  <si>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</si>
  <si>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</si>
  <si>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</si>
  <si>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</si>
  <si>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</si>
  <si>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</si>
  <si>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</si>
  <si>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</si>
  <si>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</si>
  <si>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</si>
  <si>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</si>
  <si>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</si>
  <si>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</si>
  <si>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</si>
  <si>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</si>
  <si>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</si>
  <si>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</si>
  <si>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</si>
  <si>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</si>
  <si>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</si>
  <si>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</si>
  <si>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</si>
  <si>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</si>
  <si>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</si>
  <si>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</si>
  <si>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</si>
  <si>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</si>
  <si>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</si>
  <si>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</si>
  <si>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</si>
  <si>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</si>
  <si>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</si>
  <si>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</si>
  <si>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</si>
  <si>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</si>
  <si>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</si>
  <si>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</si>
  <si>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</si>
  <si>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</si>
  <si>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</si>
  <si>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</si>
  <si>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</si>
  <si>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</si>
  <si>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</si>
  <si>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</si>
  <si>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</si>
  <si>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</si>
  <si>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</si>
  <si>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</si>
  <si>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</si>
  <si>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</si>
  <si>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</si>
  <si>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</si>
  <si>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</si>
  <si>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</si>
  <si>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</si>
  <si>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</si>
  <si>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</si>
  <si>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</si>
  <si>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</si>
  <si>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</si>
  <si>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</si>
  <si>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</si>
  <si>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</si>
  <si>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</si>
  <si>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</si>
  <si>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</si>
  <si>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</si>
  <si>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</si>
  <si>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</si>
  <si>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</si>
  <si>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</si>
  <si>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</si>
  <si>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</si>
  <si>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</si>
  <si>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</si>
  <si>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</si>
  <si>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</si>
  <si>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</si>
  <si>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</si>
  <si>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</si>
  <si>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</si>
  <si>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</si>
  <si>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</si>
  <si>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</si>
  <si>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</si>
  <si>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</si>
  <si>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</si>
  <si>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</si>
  <si>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</si>
  <si>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</si>
  <si>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</si>
  <si>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</si>
  <si>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</si>
  <si>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</si>
  <si>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</si>
  <si>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</si>
  <si>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</si>
  <si>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</si>
  <si>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</si>
  <si>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</si>
  <si>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</si>
  <si>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</si>
  <si>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</si>
  <si>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</si>
  <si>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</si>
  <si>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</si>
  <si>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</si>
  <si>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</si>
  <si>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</si>
  <si>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</si>
  <si>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</si>
  <si>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</si>
  <si>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</si>
  <si>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</si>
  <si>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</si>
  <si>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</si>
  <si>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</si>
  <si>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</si>
  <si>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</si>
  <si>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</si>
  <si>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</si>
  <si>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</si>
  <si>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</si>
  <si>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</si>
  <si>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</si>
  <si>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</si>
  <si>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</si>
  <si>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</si>
  <si>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</si>
  <si>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</si>
  <si>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</si>
  <si>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</si>
  <si>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</si>
  <si>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</si>
  <si>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</si>
  <si>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</si>
  <si>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</si>
  <si>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</si>
  <si>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</si>
  <si>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</si>
  <si>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</si>
  <si>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</si>
  <si>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</si>
  <si>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</si>
  <si>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</si>
  <si>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</si>
  <si>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</si>
  <si>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</si>
  <si>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</si>
  <si>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</si>
  <si>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</si>
  <si>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</si>
  <si>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</si>
  <si>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</si>
  <si>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</si>
  <si>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</si>
  <si>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</si>
  <si>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</si>
  <si>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</si>
  <si>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</si>
  <si>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</si>
  <si>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</si>
  <si>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</si>
  <si>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</si>
  <si>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</si>
  <si>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</si>
  <si>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</si>
  <si>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</si>
  <si>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</si>
  <si>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</si>
  <si>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</si>
  <si>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</si>
  <si>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</si>
  <si>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</si>
  <si>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</si>
  <si>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</si>
  <si>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</si>
  <si>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</si>
  <si>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</si>
  <si>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</si>
  <si>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</si>
  <si>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</si>
  <si>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</si>
  <si>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</si>
  <si>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</si>
  <si>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</si>
  <si>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</si>
  <si>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</si>
  <si>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</si>
  <si>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</si>
  <si>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</si>
  <si>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</si>
  <si>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</si>
  <si>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</si>
  <si>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</si>
  <si>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</si>
  <si>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</si>
  <si>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</si>
  <si>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</si>
  <si>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</si>
  <si>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</si>
  <si>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</si>
  <si>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</si>
  <si>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</si>
  <si>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</si>
  <si>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</si>
  <si>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</si>
  <si>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</si>
  <si>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</si>
  <si>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</si>
  <si>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</si>
  <si>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</si>
  <si>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</si>
  <si>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</si>
  <si>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</si>
  <si>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</si>
  <si>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</si>
  <si>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</si>
  <si>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</si>
  <si>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</si>
  <si>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</si>
  <si>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</si>
  <si>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</si>
  <si>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</si>
  <si>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</si>
  <si>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</si>
  <si>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</si>
  <si>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</si>
  <si>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</si>
  <si>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</si>
  <si>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</si>
  <si>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</si>
  <si>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</si>
  <si>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</si>
  <si>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</si>
  <si>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</si>
  <si>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</si>
  <si>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</si>
  <si>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</si>
  <si>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</si>
  <si>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</si>
  <si>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</si>
  <si>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</si>
  <si>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</si>
  <si>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</si>
  <si>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</si>
  <si>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</si>
  <si>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</si>
  <si>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</si>
  <si>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</si>
  <si>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</si>
  <si>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</si>
  <si>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</si>
  <si>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</si>
  <si>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</si>
  <si>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</si>
  <si>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</si>
  <si>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</si>
  <si>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</si>
  <si>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</si>
  <si>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</si>
  <si>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</si>
  <si>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</si>
  <si>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</si>
  <si>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</si>
  <si>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</si>
  <si>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</si>
  <si>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</si>
  <si>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</si>
  <si>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</si>
  <si>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</si>
  <si>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</si>
  <si>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</si>
  <si>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</si>
  <si>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</si>
  <si>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</si>
  <si>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</si>
  <si>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</si>
  <si>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</si>
  <si>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</si>
  <si>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</si>
  <si>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</si>
  <si>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</si>
  <si>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</si>
  <si>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</si>
  <si>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</si>
  <si>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</si>
  <si>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</si>
  <si>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</si>
  <si>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</si>
  <si>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</si>
  <si>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</si>
  <si>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</si>
  <si>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</si>
  <si>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</si>
  <si>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</si>
  <si>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</si>
  <si>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</si>
  <si>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</si>
  <si>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</si>
  <si>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</si>
  <si>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</si>
  <si>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</si>
  <si>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</si>
  <si>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</si>
  <si>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</si>
  <si>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</si>
  <si>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</si>
  <si>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</si>
  <si>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</si>
  <si>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</si>
  <si>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</si>
  <si>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</si>
  <si>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</si>
  <si>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</si>
  <si>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</si>
  <si>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</si>
  <si>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</si>
  <si>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</si>
  <si>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</si>
  <si>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</si>
  <si>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</si>
  <si>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</si>
  <si>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</si>
  <si>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</si>
  <si>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</si>
  <si>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</si>
  <si>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</si>
  <si>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</si>
  <si>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</si>
  <si>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</si>
  <si>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</si>
  <si>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</si>
  <si>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</si>
  <si>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</si>
  <si>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</si>
  <si>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</si>
  <si>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</si>
  <si>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</si>
  <si>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</si>
  <si>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</si>
  <si>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</si>
  <si>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</si>
  <si>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</si>
  <si>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</si>
  <si>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</si>
  <si>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</si>
  <si>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</si>
  <si>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</si>
  <si>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</si>
  <si>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</si>
  <si>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</si>
  <si>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</si>
  <si>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</si>
  <si>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</si>
  <si>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</si>
  <si>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</si>
  <si>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</si>
  <si>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</si>
  <si>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</si>
  <si>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</si>
  <si>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</si>
  <si>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</si>
  <si>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</si>
  <si>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</si>
  <si>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</si>
  <si>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</si>
  <si>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</si>
  <si>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</si>
  <si>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</si>
  <si>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</si>
  <si>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</si>
  <si>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</si>
  <si>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</si>
  <si>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</si>
  <si>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</si>
  <si>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</si>
  <si>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</si>
  <si>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</si>
  <si>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</si>
  <si>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</si>
  <si>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</si>
  <si>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</si>
  <si>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</si>
  <si>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</si>
  <si>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</si>
  <si>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</si>
  <si>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</si>
  <si>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</si>
  <si>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</si>
  <si>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</si>
  <si>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</si>
  <si>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</si>
  <si>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</si>
  <si>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</si>
  <si>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</si>
  <si>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</si>
  <si>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</si>
  <si>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</si>
  <si>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</si>
  <si>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</si>
  <si>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</si>
  <si>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</si>
  <si>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</si>
  <si>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</si>
  <si>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</si>
  <si>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</si>
  <si>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</si>
  <si>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</si>
  <si>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</si>
  <si>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</si>
  <si>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</si>
  <si>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</si>
  <si>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</si>
  <si>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</si>
  <si>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</si>
  <si>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</si>
  <si>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</si>
  <si>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</si>
  <si>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</si>
  <si>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</si>
  <si>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</si>
  <si>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</si>
  <si>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</si>
  <si>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</si>
  <si>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</si>
  <si>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</si>
  <si>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</si>
  <si>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</si>
  <si>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</si>
  <si>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</si>
  <si>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</si>
  <si>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</si>
  <si>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</si>
  <si>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</si>
  <si>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</si>
  <si>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</si>
  <si>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</si>
  <si>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</si>
  <si>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</si>
  <si>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</si>
  <si>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</si>
  <si>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</si>
  <si>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</si>
  <si>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</si>
  <si>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</si>
  <si>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</si>
  <si>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</si>
  <si>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</si>
  <si>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</si>
  <si>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</si>
  <si>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</si>
  <si>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</si>
  <si>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</si>
  <si>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</si>
  <si>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</si>
  <si>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</si>
  <si>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</si>
  <si>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</si>
  <si>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</si>
  <si>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</si>
  <si>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</si>
  <si>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</si>
  <si>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</si>
  <si>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</si>
  <si>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</si>
  <si>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</si>
  <si>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</si>
  <si>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</si>
  <si>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</si>
  <si>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</si>
  <si>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</si>
  <si>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</si>
  <si>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</si>
  <si>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</si>
  <si>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</si>
  <si>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</si>
  <si>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</si>
  <si>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</si>
  <si>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</si>
  <si>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</si>
  <si>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</si>
  <si>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</si>
  <si>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</si>
  <si>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</si>
  <si>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</si>
  <si>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</si>
  <si>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</si>
  <si>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</si>
  <si>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</si>
  <si>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</si>
  <si>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</si>
  <si>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</si>
  <si>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</si>
  <si>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</si>
  <si>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</si>
  <si>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</si>
  <si>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</si>
  <si>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</si>
  <si>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</si>
  <si>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</si>
  <si>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</si>
  <si>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</si>
  <si>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</si>
  <si>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</si>
  <si>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</si>
  <si>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</si>
  <si>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</si>
  <si>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</si>
  <si>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</si>
  <si>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</si>
  <si>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</si>
  <si>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</si>
  <si>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</si>
  <si>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</si>
  <si>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</si>
  <si>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</si>
  <si>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</si>
  <si>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</si>
  <si>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</si>
  <si>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</si>
  <si>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</si>
  <si>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</si>
  <si>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</si>
  <si>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</si>
  <si>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</si>
  <si>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</si>
  <si>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</si>
  <si>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</si>
  <si>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</si>
  <si>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</si>
  <si>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</si>
  <si>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</si>
  <si>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</si>
  <si>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</si>
  <si>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</si>
  <si>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</si>
  <si>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</si>
  <si>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</si>
  <si>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</si>
  <si>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</si>
  <si>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</si>
  <si>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</si>
  <si>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</si>
  <si>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</si>
  <si>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</si>
  <si>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</si>
  <si>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</si>
  <si>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</si>
  <si>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</si>
  <si>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</si>
  <si>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</si>
  <si>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</si>
  <si>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</si>
  <si>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</si>
  <si>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</si>
  <si>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</si>
  <si>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</si>
  <si>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</si>
  <si>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</si>
  <si>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</si>
  <si>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</si>
  <si>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</si>
  <si>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</si>
  <si>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</si>
  <si>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</si>
  <si>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</si>
  <si>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</si>
  <si>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</si>
  <si>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</si>
  <si>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</si>
  <si>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</si>
  <si>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</si>
  <si>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</si>
  <si>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</si>
  <si>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</si>
  <si>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</si>
  <si>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</si>
  <si>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</si>
  <si>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</si>
  <si>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</si>
  <si>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</si>
  <si>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</si>
  <si>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</si>
  <si>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</si>
  <si>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</si>
  <si>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</si>
  <si>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</si>
  <si>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</si>
  <si>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</si>
  <si>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</si>
  <si>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</si>
  <si>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</si>
  <si>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</si>
  <si>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</si>
  <si>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</si>
  <si>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</si>
  <si>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</si>
  <si>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</si>
  <si>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</si>
  <si>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</si>
  <si>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</si>
  <si>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</si>
  <si>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</si>
  <si>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</si>
  <si>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</si>
  <si>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</si>
  <si>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</si>
  <si>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</si>
  <si>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</si>
  <si>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</si>
  <si>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</si>
  <si>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</si>
  <si>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</si>
  <si>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</si>
  <si>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</si>
  <si>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</si>
  <si>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</si>
  <si>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</si>
  <si>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</si>
  <si>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</si>
  <si>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</si>
  <si>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</si>
  <si>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</si>
  <si>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</si>
  <si>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</si>
  <si>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</si>
  <si>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</si>
  <si>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</si>
  <si>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</si>
  <si>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</si>
  <si>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</si>
  <si>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</si>
  <si>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</si>
  <si>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</si>
  <si>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</si>
  <si>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</si>
  <si>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</si>
  <si>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</si>
  <si>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</si>
  <si>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</si>
  <si>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</si>
  <si>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</si>
  <si>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</si>
  <si>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</si>
  <si>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</si>
  <si>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</si>
  <si>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</si>
  <si>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</si>
  <si>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</si>
  <si>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</si>
  <si>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</si>
  <si>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</si>
  <si>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</si>
  <si>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</si>
  <si>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</si>
  <si>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</si>
  <si>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</si>
  <si>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</si>
  <si>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</si>
  <si>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</si>
  <si>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</si>
  <si>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</si>
  <si>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</si>
  <si>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</si>
  <si>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</si>
  <si>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</si>
  <si>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</si>
  <si>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</si>
  <si>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</si>
  <si>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</si>
  <si>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</si>
  <si>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</si>
  <si>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</si>
  <si>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</si>
  <si>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</si>
  <si>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</si>
  <si>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</si>
  <si>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</si>
  <si>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</si>
  <si>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</si>
  <si>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</si>
  <si>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</si>
  <si>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</si>
  <si>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</si>
  <si>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</si>
  <si>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</si>
  <si>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</si>
  <si>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</si>
  <si>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</si>
  <si>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</si>
  <si>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</si>
  <si>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</si>
  <si>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</si>
  <si>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</si>
  <si>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</si>
  <si>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</si>
  <si>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</si>
  <si>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</si>
  <si>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</si>
  <si>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</si>
  <si>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</si>
  <si>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</si>
  <si>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</si>
  <si>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</si>
  <si>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</si>
  <si>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</si>
  <si>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</si>
  <si>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</si>
  <si>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</si>
  <si>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</si>
  <si>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</si>
  <si>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</si>
  <si>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</si>
  <si>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</si>
  <si>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</si>
  <si>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</si>
  <si>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</si>
  <si>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</si>
  <si>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</si>
  <si>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</si>
  <si>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</si>
  <si>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</si>
  <si>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</si>
  <si>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</si>
  <si>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</si>
  <si>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</si>
  <si>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</si>
  <si>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</si>
  <si>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</si>
  <si>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</si>
  <si>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</si>
  <si>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</si>
  <si>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</si>
  <si>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</si>
  <si>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</si>
  <si>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</si>
  <si>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</si>
  <si>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</si>
  <si>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</si>
  <si>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</si>
  <si>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</si>
  <si>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</si>
  <si>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</si>
  <si>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</si>
  <si>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</si>
  <si>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</si>
  <si>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</si>
  <si>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</si>
  <si>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</si>
  <si>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</si>
  <si>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</si>
  <si>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</si>
  <si>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</si>
  <si>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</si>
  <si>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</si>
  <si>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</si>
  <si>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</si>
  <si>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</si>
  <si>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</si>
  <si>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</si>
  <si>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</si>
  <si>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</si>
  <si>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</si>
  <si>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</si>
  <si>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</si>
  <si>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</si>
  <si>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</si>
  <si>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</si>
  <si>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</si>
  <si>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</si>
  <si>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</si>
  <si>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</si>
  <si>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</si>
  <si>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</si>
  <si>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</si>
  <si>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</si>
  <si>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</si>
  <si>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</si>
  <si>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</si>
  <si>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</si>
  <si>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</si>
  <si>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</si>
  <si>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</si>
  <si>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</si>
  <si>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</si>
  <si>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</si>
  <si>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</si>
  <si>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</si>
  <si>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</si>
  <si>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</si>
  <si>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</si>
  <si>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</si>
  <si>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</si>
  <si>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</si>
  <si>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</si>
  <si>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</si>
  <si>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</si>
  <si>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</si>
  <si>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</si>
  <si>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</si>
  <si>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</si>
  <si>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</si>
  <si>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</si>
  <si>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</si>
  <si>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</si>
  <si>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</si>
  <si>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</si>
  <si>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</si>
  <si>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</si>
  <si>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</si>
  <si>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</si>
  <si>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</si>
  <si>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</si>
  <si>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</si>
  <si>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</si>
  <si>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</si>
  <si>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</si>
  <si>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</si>
  <si>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</si>
  <si>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</si>
  <si>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</si>
  <si>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</si>
  <si>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</si>
  <si>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</si>
  <si>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</si>
  <si>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</si>
  <si>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</si>
  <si>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</si>
  <si>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</si>
  <si>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</si>
  <si>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</si>
  <si>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</si>
  <si>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</si>
  <si>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</si>
  <si>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</si>
  <si>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</si>
  <si>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</si>
  <si>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</si>
  <si>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</si>
  <si>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</si>
  <si>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</si>
  <si>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</si>
  <si>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</si>
  <si>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</si>
  <si>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</si>
  <si>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</si>
  <si>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</si>
  <si>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</si>
  <si>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</si>
  <si>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</si>
  <si>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</si>
  <si>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</si>
  <si>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</si>
  <si>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</si>
  <si>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</si>
  <si>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</si>
  <si>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</si>
  <si>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</si>
  <si>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</si>
  <si>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</si>
  <si>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</si>
  <si>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</si>
  <si>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</si>
  <si>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</si>
  <si>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</si>
  <si>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</si>
  <si>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</si>
  <si>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</si>
  <si>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</si>
  <si>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</si>
  <si>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</si>
  <si>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</si>
  <si>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</si>
  <si>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</si>
  <si>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</si>
  <si>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</si>
  <si>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</si>
  <si>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</si>
  <si>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</si>
  <si>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</si>
  <si>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</si>
  <si>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</si>
  <si>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</si>
  <si>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</si>
  <si>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</si>
  <si>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</si>
  <si>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</si>
  <si>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</si>
  <si>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</si>
  <si>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</si>
  <si>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</si>
  <si>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</si>
  <si>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</si>
  <si>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</si>
  <si>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</si>
  <si>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</si>
  <si>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</si>
  <si>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</si>
  <si>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</si>
  <si>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</si>
  <si>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</si>
  <si>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</si>
  <si>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</si>
  <si>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</si>
  <si>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</si>
  <si>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</si>
  <si>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</si>
  <si>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</si>
  <si>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</si>
  <si>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</si>
  <si>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</si>
  <si>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</si>
  <si>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</si>
  <si>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</si>
  <si>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</si>
  <si>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</si>
  <si>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</si>
  <si>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</si>
  <si>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</si>
  <si>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</si>
  <si>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</si>
  <si>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</si>
  <si>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</si>
  <si>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</si>
  <si>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</si>
  <si>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</si>
  <si>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</si>
  <si>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</si>
  <si>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</si>
  <si>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</si>
  <si>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</si>
  <si>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</si>
  <si>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</si>
  <si>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</si>
  <si>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</si>
  <si>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</si>
  <si>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</si>
  <si>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</si>
  <si>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</si>
  <si>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</si>
  <si>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</si>
  <si>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</si>
  <si>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</si>
  <si>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</si>
  <si>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</si>
  <si>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</si>
  <si>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</si>
  <si>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</si>
  <si>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</si>
  <si>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</si>
  <si>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</si>
  <si>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</si>
  <si>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</si>
  <si>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</si>
  <si>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</si>
  <si>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</si>
  <si>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</si>
  <si>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</si>
  <si>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</si>
  <si>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</si>
  <si>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</si>
  <si>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</si>
  <si>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</si>
  <si>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</si>
  <si>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</si>
  <si>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</si>
  <si>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</si>
  <si>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</si>
  <si>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</si>
  <si>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</si>
  <si>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</si>
  <si>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</si>
  <si>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</si>
  <si>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</si>
  <si>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</si>
  <si>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</si>
  <si>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</si>
  <si>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</si>
  <si>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</si>
  <si>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</si>
  <si>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</si>
  <si>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</si>
  <si>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</si>
  <si>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</si>
  <si>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</si>
  <si>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</si>
  <si>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</si>
  <si>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</si>
  <si>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</si>
  <si>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</si>
  <si>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</si>
  <si>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</si>
  <si>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</si>
  <si>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</si>
  <si>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</si>
  <si>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</si>
  <si>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</si>
  <si>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</si>
  <si>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</si>
  <si>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</si>
  <si>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</si>
  <si>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</si>
  <si>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</si>
  <si>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</si>
  <si>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</si>
  <si>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</si>
  <si>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</si>
  <si>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</si>
  <si>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</si>
  <si>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</si>
  <si>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</si>
  <si>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</si>
  <si>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</si>
  <si>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</si>
  <si>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</si>
  <si>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</si>
  <si>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</si>
  <si>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</si>
  <si>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</si>
  <si>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</si>
  <si>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</si>
  <si>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</si>
  <si>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</si>
  <si>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</si>
  <si>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</si>
  <si>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</si>
  <si>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</si>
  <si>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</si>
  <si>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</si>
  <si>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</si>
  <si>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</si>
  <si>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</si>
  <si>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</si>
  <si>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</si>
  <si>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</si>
  <si>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</si>
  <si>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</si>
  <si>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</si>
  <si>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</si>
  <si>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</si>
  <si>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</si>
  <si>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</si>
  <si>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</si>
  <si>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</si>
  <si>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</si>
  <si>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</si>
  <si>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</si>
  <si>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</si>
  <si>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</si>
  <si>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</si>
  <si>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</si>
  <si>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</si>
  <si>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</si>
  <si>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</si>
  <si>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</si>
  <si>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</si>
  <si>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</si>
  <si>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</si>
  <si>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</si>
  <si>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</si>
  <si>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</si>
  <si>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</si>
  <si>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</si>
  <si>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</si>
  <si>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</si>
  <si>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</si>
  <si>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</si>
  <si>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</si>
  <si>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</si>
  <si>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</si>
  <si>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</si>
  <si>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</si>
  <si>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</si>
  <si>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</si>
  <si>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</si>
  <si>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</si>
  <si>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</si>
  <si>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</si>
  <si>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</si>
  <si>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</si>
  <si>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</si>
  <si>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</si>
  <si>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</si>
  <si>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</si>
  <si>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</si>
  <si>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</si>
  <si>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</si>
  <si>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</si>
  <si>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</si>
  <si>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</si>
  <si>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</si>
  <si>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</si>
  <si>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</si>
  <si>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</si>
  <si>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</si>
  <si>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</si>
  <si>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</si>
  <si>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</si>
  <si>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</si>
  <si>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</si>
  <si>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</si>
  <si>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</si>
  <si>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</si>
  <si>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</si>
  <si>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</si>
  <si>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</si>
  <si>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</si>
  <si>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</si>
  <si>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</si>
  <si>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</si>
  <si>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</si>
  <si>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</si>
  <si>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</si>
  <si>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</si>
  <si>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</si>
  <si>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</si>
  <si>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</si>
  <si>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</si>
  <si>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</si>
  <si>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</si>
  <si>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</si>
  <si>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</si>
  <si>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</si>
  <si>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</si>
  <si>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</si>
  <si>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</si>
  <si>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</si>
  <si>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</si>
  <si>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</si>
  <si>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</si>
  <si>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</si>
  <si>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</si>
  <si>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</si>
  <si>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</si>
  <si>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</si>
  <si>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</si>
  <si>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</si>
  <si>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</si>
  <si>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</si>
  <si>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</si>
  <si>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</si>
  <si>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</si>
  <si>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</si>
  <si>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</si>
  <si>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</si>
  <si>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</si>
  <si>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</si>
  <si>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</si>
  <si>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</si>
  <si>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</si>
  <si>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</si>
  <si>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</si>
  <si>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</si>
  <si>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</si>
  <si>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</si>
  <si>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</si>
  <si>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</si>
  <si>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</si>
  <si>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</si>
  <si>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</si>
  <si>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</si>
  <si>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</si>
  <si>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</si>
  <si>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</si>
  <si>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</si>
  <si>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</si>
  <si>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</si>
  <si>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</si>
  <si>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</si>
  <si>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</si>
  <si>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</si>
  <si>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</si>
  <si>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</si>
  <si>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</si>
  <si>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</si>
  <si>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</si>
  <si>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</si>
  <si>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</si>
  <si>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</si>
  <si>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</si>
  <si>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</si>
  <si>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</si>
  <si>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</si>
  <si>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</si>
  <si>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</si>
  <si>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</si>
  <si>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</si>
  <si>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</si>
  <si>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</si>
  <si>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</si>
  <si>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</si>
  <si>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</si>
  <si>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</si>
  <si>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</si>
  <si>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</si>
  <si>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</si>
  <si>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</si>
  <si>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</si>
  <si>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</si>
  <si>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</si>
  <si>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</si>
  <si>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</si>
  <si>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</si>
  <si>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</si>
  <si>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</si>
  <si>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</si>
  <si>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</si>
  <si>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</si>
  <si>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</si>
  <si>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</si>
  <si>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</si>
  <si>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</si>
  <si>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</si>
  <si>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</si>
  <si>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</si>
  <si>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</si>
  <si>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</si>
  <si>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</si>
  <si>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</si>
  <si>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</si>
  <si>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</si>
  <si>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</si>
  <si>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</si>
  <si>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</si>
  <si>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</si>
  <si>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</si>
  <si>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</si>
  <si>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</si>
  <si>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</si>
  <si>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</si>
  <si>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</si>
  <si>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</si>
  <si>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</si>
  <si>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</si>
  <si>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</si>
  <si>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</si>
  <si>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</si>
  <si>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</si>
  <si>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</si>
  <si>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</si>
  <si>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</si>
  <si>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</si>
  <si>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</si>
  <si>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</si>
  <si>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</si>
  <si>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</si>
  <si>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</si>
  <si>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</si>
  <si>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</si>
  <si>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</si>
  <si>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</si>
  <si>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</si>
  <si>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</si>
  <si>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</si>
  <si>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</si>
  <si>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</si>
  <si>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</si>
  <si>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</si>
  <si>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</si>
  <si>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</si>
  <si>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</si>
  <si>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</si>
  <si>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</si>
  <si>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</si>
  <si>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</si>
  <si>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</si>
  <si>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</si>
  <si>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</si>
  <si>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</si>
  <si>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</si>
  <si>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</si>
  <si>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</si>
  <si>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</si>
  <si>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</si>
  <si>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</si>
  <si>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</si>
  <si>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</si>
  <si>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</si>
  <si>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</si>
  <si>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</si>
  <si>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</si>
  <si>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</si>
  <si>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</si>
  <si>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</si>
  <si>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</si>
  <si>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</si>
  <si>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</si>
  <si>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</si>
  <si>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</si>
  <si>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</si>
  <si>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</si>
  <si>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</si>
  <si>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</si>
  <si>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</si>
  <si>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</si>
  <si>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</si>
  <si>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</si>
  <si>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</si>
  <si>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</si>
  <si>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</si>
  <si>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</si>
  <si>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</si>
  <si>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</si>
  <si>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</si>
  <si>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</si>
  <si>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</si>
  <si>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</si>
  <si>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</si>
  <si>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</si>
  <si>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</si>
  <si>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</si>
  <si>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</si>
  <si>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</si>
  <si>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</si>
  <si>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</si>
  <si>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</si>
  <si>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</si>
  <si>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</si>
  <si>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</si>
  <si>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</si>
  <si>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</si>
  <si>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</si>
  <si>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</si>
  <si>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</si>
  <si>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</si>
  <si>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</si>
  <si>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</si>
  <si>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</si>
  <si>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</si>
  <si>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</si>
  <si>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</si>
  <si>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</si>
  <si>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</si>
  <si>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</si>
  <si>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</si>
  <si>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</si>
  <si>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</si>
  <si>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</si>
  <si>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</si>
  <si>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</si>
  <si>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</si>
  <si>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</si>
  <si>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</si>
  <si>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</si>
  <si>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</si>
  <si>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</si>
  <si>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</si>
  <si>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</si>
  <si>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</si>
  <si>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</si>
  <si>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</si>
  <si>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</si>
  <si>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</si>
  <si>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</si>
  <si>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</si>
  <si>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</si>
  <si>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</si>
  <si>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</si>
  <si>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</si>
  <si>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</si>
  <si>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</si>
  <si>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</si>
  <si>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</si>
  <si>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</si>
  <si>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</si>
  <si>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</si>
  <si>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</si>
  <si>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</si>
  <si>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</si>
  <si>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</si>
  <si>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</si>
  <si>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</si>
  <si>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</si>
  <si>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</si>
  <si>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</si>
  <si>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</si>
  <si>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</si>
  <si>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</si>
  <si>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</si>
  <si>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</si>
  <si>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</si>
  <si>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</si>
  <si>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</si>
  <si>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</si>
  <si>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</si>
  <si>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</si>
  <si>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</si>
  <si>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</si>
  <si>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</si>
  <si>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</si>
  <si>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</si>
  <si>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</si>
  <si>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</si>
  <si>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</si>
  <si>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</si>
  <si>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</si>
  <si>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</si>
  <si>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</si>
  <si>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</si>
  <si>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</si>
  <si>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</si>
  <si>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</si>
  <si>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</si>
  <si>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</si>
  <si>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</si>
  <si>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</si>
  <si>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</si>
  <si>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</si>
  <si>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</si>
  <si>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</si>
  <si>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</si>
  <si>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</si>
  <si>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</si>
  <si>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</si>
  <si>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</si>
  <si>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</si>
  <si>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</si>
  <si>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</si>
  <si>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</si>
  <si>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</si>
  <si>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</si>
  <si>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</si>
  <si>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</si>
  <si>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</si>
  <si>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</si>
  <si>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</si>
  <si>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</si>
  <si>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</si>
  <si>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</si>
  <si>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</si>
  <si>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</si>
  <si>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</si>
  <si>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</si>
  <si>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</si>
  <si>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</si>
  <si>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</si>
  <si>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</si>
  <si>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</si>
  <si>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</si>
  <si>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</si>
  <si>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</si>
  <si>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</si>
  <si>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</si>
  <si>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</si>
  <si>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</si>
  <si>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</si>
  <si>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</si>
  <si>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</si>
  <si>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</si>
  <si>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</si>
  <si>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</si>
  <si>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</si>
  <si>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</si>
  <si>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</si>
  <si>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</si>
  <si>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</si>
  <si>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</si>
  <si>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</si>
  <si>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</si>
  <si>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</si>
  <si>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</si>
  <si>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</si>
  <si>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</si>
  <si>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</si>
  <si>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</si>
  <si>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</si>
  <si>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</si>
  <si>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</si>
  <si>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</si>
  <si>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</si>
  <si>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</si>
  <si>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</si>
  <si>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</si>
  <si>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</si>
  <si>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</si>
  <si>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</si>
  <si>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</si>
  <si>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</si>
  <si>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</si>
  <si>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</si>
  <si>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</si>
  <si>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</si>
  <si>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</si>
  <si>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</si>
  <si>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</si>
  <si>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</si>
  <si>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</si>
  <si>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</si>
  <si>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</si>
  <si>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</si>
  <si>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</si>
  <si>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</si>
  <si>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</si>
  <si>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</si>
  <si>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</si>
  <si>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</si>
  <si>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</si>
  <si>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</si>
  <si>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</si>
  <si>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</si>
  <si>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</si>
  <si>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</si>
  <si>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</si>
  <si>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</si>
  <si>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</si>
  <si>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</si>
  <si>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</si>
  <si>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</si>
  <si>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</si>
  <si>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</si>
  <si>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</si>
  <si>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</si>
  <si>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</si>
  <si>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</si>
  <si>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</si>
  <si>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</si>
  <si>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</si>
  <si>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</si>
  <si>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</si>
  <si>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</si>
  <si>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</si>
  <si>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</si>
  <si>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</si>
  <si>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</si>
  <si>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</si>
  <si>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</si>
  <si>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</si>
  <si>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</si>
  <si>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</si>
  <si>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</si>
  <si>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</si>
  <si>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</si>
  <si>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</si>
  <si>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</si>
  <si>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</si>
  <si>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</si>
  <si>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</si>
  <si>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</si>
  <si>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</si>
  <si>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</si>
  <si>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</si>
  <si>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</si>
  <si>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</si>
  <si>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</si>
  <si>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</si>
  <si>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</si>
  <si>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</si>
  <si>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</si>
  <si>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</si>
  <si>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</si>
  <si>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</si>
  <si>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</si>
  <si>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</si>
  <si>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</si>
  <si>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</si>
  <si>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</si>
  <si>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</si>
  <si>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</si>
  <si>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</si>
  <si>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</si>
  <si>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</si>
  <si>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</si>
  <si>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</si>
  <si>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</si>
  <si>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</si>
  <si>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</si>
  <si>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</si>
  <si>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</si>
  <si>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</si>
  <si>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</si>
  <si>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</si>
  <si>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</si>
  <si>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</si>
  <si>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</si>
  <si>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</si>
  <si>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</si>
  <si>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</si>
  <si>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</si>
  <si>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</si>
  <si>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</si>
  <si>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</si>
  <si>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</si>
  <si>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</si>
  <si>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</si>
  <si>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</si>
  <si>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</si>
  <si>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</si>
  <si>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</si>
  <si>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</si>
  <si>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</si>
  <si>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</si>
  <si>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</si>
  <si>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</si>
  <si>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</si>
  <si>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</si>
  <si>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</si>
  <si>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</si>
  <si>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</si>
  <si>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</si>
  <si>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</si>
  <si>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</si>
  <si>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</si>
  <si>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</si>
  <si>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</si>
  <si>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</si>
  <si>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</si>
  <si>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</si>
  <si>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</si>
  <si>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</si>
  <si>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</si>
  <si>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</si>
  <si>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</si>
  <si>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</si>
  <si>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</si>
  <si>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</si>
  <si>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</si>
  <si>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</si>
  <si>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</si>
  <si>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</si>
  <si>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</si>
  <si>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</si>
  <si>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</si>
  <si>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</si>
  <si>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</si>
  <si>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</si>
  <si>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</si>
  <si>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</si>
  <si>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</si>
  <si>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</si>
  <si>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</si>
  <si>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</si>
  <si>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</si>
  <si>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</si>
  <si>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</si>
  <si>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</si>
  <si>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</si>
  <si>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</si>
  <si>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</si>
  <si>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</si>
  <si>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</si>
  <si>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</si>
  <si>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</si>
  <si>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</si>
  <si>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</si>
  <si>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</si>
  <si>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</si>
  <si>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</si>
  <si>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</si>
  <si>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</si>
  <si>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</si>
  <si>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</si>
  <si>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</si>
  <si>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</si>
  <si>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</si>
  <si>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</si>
  <si>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</si>
  <si>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</si>
  <si>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</si>
  <si>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</si>
  <si>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</si>
  <si>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</si>
  <si>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</si>
  <si>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</si>
  <si>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</si>
  <si>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</si>
  <si>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</si>
  <si>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</si>
  <si>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</si>
  <si>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</si>
  <si>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</si>
  <si>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</si>
  <si>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</si>
  <si>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</si>
  <si>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</si>
  <si>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</si>
  <si>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</si>
  <si>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</si>
  <si>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</si>
  <si>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</si>
  <si>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</si>
  <si>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</si>
  <si>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</si>
  <si>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</si>
  <si>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</si>
  <si>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</si>
  <si>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</si>
  <si>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</si>
  <si>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</si>
  <si>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</si>
  <si>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</si>
  <si>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</si>
  <si>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</si>
  <si>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</si>
  <si>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</si>
  <si>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</si>
  <si>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</si>
  <si>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</si>
  <si>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</si>
  <si>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</si>
  <si>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</si>
  <si>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</si>
  <si>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</si>
  <si>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</si>
  <si>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</si>
  <si>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</si>
  <si>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</si>
  <si>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</si>
  <si>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</si>
  <si>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</si>
  <si>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</si>
  <si>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</si>
  <si>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</si>
  <si>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</si>
  <si>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</si>
  <si>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</si>
  <si>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</si>
  <si>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</si>
  <si>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</si>
  <si>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</si>
  <si>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</si>
  <si>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</si>
  <si>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</si>
  <si>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</si>
  <si>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</si>
  <si>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</si>
  <si>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</si>
  <si>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</si>
  <si>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</si>
  <si>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</si>
  <si>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</si>
  <si>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</si>
  <si>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</si>
  <si>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</si>
  <si>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</si>
  <si>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</si>
  <si>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</si>
  <si>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</si>
  <si>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</si>
  <si>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</si>
  <si>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</si>
  <si>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</si>
  <si>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</si>
  <si>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</si>
  <si>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</si>
  <si>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</si>
  <si>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</si>
  <si>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</si>
  <si>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</si>
  <si>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</si>
  <si>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</si>
  <si>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</si>
  <si>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</si>
  <si>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</si>
  <si>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</si>
  <si>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</si>
  <si>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</si>
  <si>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</si>
  <si>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</si>
  <si>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</si>
  <si>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</si>
  <si>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</si>
  <si>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</si>
  <si>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</si>
  <si>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</si>
  <si>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</si>
  <si>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</si>
  <si>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</si>
  <si>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</si>
  <si>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</si>
  <si>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</si>
  <si>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</si>
  <si>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</si>
  <si>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</si>
  <si>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</si>
  <si>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</si>
  <si>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</si>
  <si>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</si>
  <si>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</si>
  <si>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</si>
  <si>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</si>
  <si>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</si>
  <si>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</si>
  <si>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</si>
  <si>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</si>
  <si>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</si>
  <si>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</si>
  <si>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</si>
  <si>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</si>
  <si>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</si>
  <si>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</si>
  <si>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</si>
  <si>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</si>
  <si>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</si>
  <si>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</si>
  <si>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</si>
  <si>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</si>
  <si>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</si>
  <si>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</si>
  <si>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</si>
  <si>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</si>
  <si>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</si>
  <si>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</si>
  <si>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</si>
  <si>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</si>
  <si>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</si>
  <si>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</si>
  <si>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</si>
  <si>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</si>
  <si>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</si>
  <si>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</si>
  <si>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</si>
  <si>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</si>
  <si>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</si>
  <si>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</si>
  <si>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</si>
  <si>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</si>
  <si>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</si>
  <si>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</si>
  <si>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</si>
  <si>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</si>
  <si>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</si>
  <si>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</si>
  <si>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</si>
  <si>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</si>
  <si>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</si>
  <si>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</si>
  <si>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</si>
  <si>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</si>
  <si>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</si>
  <si>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</si>
  <si>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</si>
  <si>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</si>
  <si>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</si>
  <si>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</si>
  <si>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</si>
  <si>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</si>
  <si>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</si>
  <si>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</si>
  <si>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</si>
  <si>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</si>
  <si>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</si>
  <si>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</si>
  <si>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</si>
  <si>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</si>
  <si>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</si>
  <si>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</si>
  <si>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</si>
  <si>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</si>
  <si>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</si>
  <si>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</si>
  <si>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</si>
  <si>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</si>
  <si>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</si>
  <si>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</si>
  <si>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</si>
  <si>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</si>
  <si>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</si>
  <si>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</si>
  <si>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</si>
  <si>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</si>
  <si>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</si>
  <si>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</si>
  <si>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</si>
  <si>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</si>
  <si>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</si>
  <si>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</si>
  <si>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</si>
  <si>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</si>
  <si>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</si>
  <si>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</si>
  <si>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</si>
  <si>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</si>
  <si>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</si>
  <si>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</si>
  <si>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</si>
  <si>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</si>
  <si>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</si>
  <si>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</si>
  <si>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</si>
  <si>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</si>
  <si>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</si>
  <si>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</si>
  <si>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</si>
  <si>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</si>
  <si>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</si>
  <si>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</si>
  <si>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</si>
  <si>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</si>
  <si>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</si>
  <si>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</si>
  <si>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</si>
  <si>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</si>
  <si>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</si>
  <si>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</si>
  <si>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</si>
  <si>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</si>
  <si>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</si>
  <si>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</si>
  <si>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</si>
  <si>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</si>
  <si>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</si>
  <si>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</si>
  <si>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</si>
  <si>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</si>
  <si>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</si>
  <si>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</si>
  <si>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</si>
  <si>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</si>
  <si>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</si>
  <si>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</si>
  <si>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</si>
  <si>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</si>
  <si>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</si>
  <si>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</si>
  <si>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</si>
  <si>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</si>
  <si>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</si>
  <si>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</si>
  <si>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</si>
  <si>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</si>
  <si>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</si>
  <si>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</si>
  <si>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</si>
  <si>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</si>
  <si>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</si>
  <si>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</si>
  <si>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</si>
  <si>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</si>
  <si>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</si>
  <si>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</si>
  <si>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</si>
  <si>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</si>
  <si>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</si>
  <si>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</si>
  <si>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</si>
  <si>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</si>
  <si>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</si>
  <si>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</si>
  <si>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</si>
  <si>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</si>
  <si>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</si>
  <si>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</si>
  <si>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</si>
  <si>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</si>
  <si>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</si>
  <si>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</si>
  <si>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</si>
  <si>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</si>
  <si>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</si>
  <si>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</si>
  <si>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</si>
  <si>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</si>
  <si>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</si>
  <si>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</si>
  <si>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</si>
  <si>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</si>
  <si>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</si>
  <si>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</si>
  <si>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</si>
  <si>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</si>
  <si>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</si>
  <si>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</si>
  <si>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</si>
  <si>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</si>
  <si>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</si>
  <si>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</si>
  <si>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</si>
  <si>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</si>
  <si>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</si>
  <si>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</si>
  <si>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</si>
  <si>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</si>
  <si>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</si>
  <si>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</si>
  <si>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</si>
  <si>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</si>
  <si>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</si>
  <si>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</si>
  <si>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</si>
  <si>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</si>
  <si>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</si>
  <si>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</si>
  <si>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</si>
  <si>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</si>
  <si>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</si>
  <si>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</si>
  <si>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</si>
  <si>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</si>
  <si>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</si>
  <si>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</si>
  <si>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</si>
  <si>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</si>
  <si>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</si>
  <si>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</si>
  <si>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</si>
  <si>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</si>
  <si>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</si>
  <si>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</si>
  <si>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</si>
  <si>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</si>
  <si>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</si>
  <si>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</si>
  <si>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</si>
  <si>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</si>
  <si>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</si>
  <si>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</si>
  <si>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</si>
  <si>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</si>
  <si>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</si>
  <si>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</si>
  <si>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</si>
  <si>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</si>
  <si>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</si>
  <si>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</si>
  <si>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</si>
  <si>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</si>
  <si>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</si>
  <si>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</si>
  <si>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</si>
  <si>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</si>
  <si>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</si>
  <si>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</si>
  <si>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</si>
  <si>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</si>
  <si>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</si>
  <si>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</si>
  <si>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</si>
  <si>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</si>
  <si>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</si>
  <si>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</si>
  <si>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</si>
  <si>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</si>
  <si>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</si>
  <si>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</si>
  <si>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</si>
  <si>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</si>
  <si>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</si>
  <si>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</si>
  <si>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</si>
  <si>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</si>
  <si>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</si>
  <si>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</si>
  <si>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</si>
  <si>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</si>
  <si>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</si>
  <si>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</si>
  <si>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</si>
  <si>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</si>
  <si>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</si>
  <si>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</si>
  <si>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</si>
  <si>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</si>
  <si>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</si>
  <si>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</si>
  <si>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</si>
  <si>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</si>
  <si>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</si>
  <si>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</si>
  <si>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</si>
  <si>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</si>
  <si>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</si>
  <si>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</si>
  <si>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</si>
  <si>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</si>
  <si>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</si>
  <si>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</si>
  <si>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</si>
  <si>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</si>
  <si>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</si>
  <si>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</si>
  <si>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</si>
  <si>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</si>
  <si>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</si>
  <si>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</si>
  <si>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</si>
  <si>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</si>
  <si>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</si>
  <si>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</si>
  <si>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</si>
  <si>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</si>
  <si>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</si>
  <si>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</si>
  <si>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</si>
  <si>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</si>
  <si>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</si>
  <si>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</si>
  <si>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</si>
  <si>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</si>
  <si>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</si>
  <si>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</si>
  <si>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</si>
  <si>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</si>
  <si>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</si>
  <si>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</si>
  <si>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</si>
  <si>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</si>
  <si>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</si>
  <si>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</si>
  <si>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</si>
  <si>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</si>
  <si>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</si>
  <si>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</si>
  <si>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</si>
  <si>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</si>
  <si>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</si>
  <si>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</si>
  <si>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</si>
  <si>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</si>
  <si>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</si>
  <si>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</si>
  <si>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</si>
  <si>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</si>
  <si>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</si>
  <si>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</si>
  <si>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</si>
  <si>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</si>
  <si>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</si>
  <si>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</si>
  <si>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</si>
  <si>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</si>
  <si>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</si>
  <si>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</si>
  <si>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</si>
  <si>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</si>
  <si>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</si>
  <si>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</si>
  <si>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</si>
  <si>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</si>
  <si>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</si>
  <si>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</si>
  <si>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</si>
  <si>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</si>
  <si>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</si>
  <si>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</si>
  <si>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</si>
  <si>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</si>
  <si>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</si>
  <si>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</si>
  <si>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</si>
  <si>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</si>
  <si>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</si>
  <si>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</si>
  <si>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</si>
  <si>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</si>
  <si>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</si>
  <si>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</si>
  <si>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</si>
  <si>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</si>
  <si>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</si>
  <si>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</si>
  <si>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</si>
  <si>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</si>
  <si>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</si>
  <si>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</si>
  <si>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</si>
  <si>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</si>
  <si>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</si>
  <si>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</si>
  <si>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</si>
  <si>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</si>
  <si>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</si>
  <si>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</si>
  <si>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</si>
  <si>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</si>
  <si>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</si>
  <si>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</si>
  <si>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</si>
  <si>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</si>
  <si>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</si>
  <si>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</si>
  <si>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</si>
  <si>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</si>
  <si>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</si>
  <si>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</si>
  <si>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</si>
  <si>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</si>
  <si>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</si>
  <si>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</si>
  <si>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</si>
  <si>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</si>
  <si>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</si>
  <si>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</si>
  <si>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</si>
  <si>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</si>
  <si>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</si>
  <si>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</si>
  <si>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</si>
  <si>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</si>
  <si>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</si>
  <si>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</si>
  <si>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</si>
  <si>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</si>
  <si>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</si>
  <si>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</si>
  <si>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</si>
  <si>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</si>
  <si>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</si>
  <si>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</si>
  <si>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</si>
  <si>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</si>
  <si>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</si>
  <si>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</si>
  <si>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</si>
  <si>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</si>
  <si>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</si>
  <si>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</si>
  <si>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</si>
  <si>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</si>
  <si>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</si>
  <si>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</si>
  <si>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</si>
  <si>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</si>
  <si>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</si>
  <si>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</si>
  <si>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</si>
  <si>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</si>
  <si>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</si>
  <si>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</si>
  <si>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</si>
  <si>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</si>
  <si>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</si>
  <si>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</si>
  <si>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</si>
  <si>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</si>
  <si>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</si>
  <si>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</si>
  <si>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</si>
  <si>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</si>
  <si>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</si>
  <si>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</si>
  <si>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</si>
  <si>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</si>
  <si>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</si>
  <si>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</si>
  <si>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</si>
  <si>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</si>
  <si>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</si>
  <si>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</si>
  <si>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</si>
  <si>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</si>
  <si>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</si>
  <si>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</si>
  <si>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</si>
  <si>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</si>
  <si>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</si>
  <si>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</si>
  <si>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</si>
  <si>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</si>
  <si>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</si>
  <si>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</si>
  <si>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</si>
  <si>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</si>
  <si>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</si>
  <si>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</si>
  <si>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</si>
  <si>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</si>
  <si>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</si>
  <si>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</si>
  <si>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</si>
  <si>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</si>
  <si>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</si>
  <si>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</si>
  <si>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</si>
  <si>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</si>
  <si>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</si>
  <si>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</si>
  <si>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</si>
  <si>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</si>
  <si>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</si>
  <si>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</si>
  <si>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</si>
  <si>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</si>
  <si>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</si>
  <si>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</si>
  <si>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</si>
  <si>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</si>
  <si>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</si>
  <si>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</si>
  <si>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</si>
  <si>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</si>
  <si>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</si>
  <si>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</si>
  <si>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</si>
  <si>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</si>
  <si>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</si>
  <si>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</si>
  <si>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</si>
  <si>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</si>
  <si>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</si>
  <si>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</si>
  <si>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</si>
  <si>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</si>
  <si>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</si>
  <si>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</si>
  <si>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</si>
  <si>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</si>
  <si>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</si>
  <si>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</si>
  <si>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</si>
  <si>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</si>
  <si>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</si>
  <si>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</si>
  <si>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</si>
  <si>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</si>
  <si>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</si>
  <si>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</si>
  <si>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</si>
  <si>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</si>
  <si>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</si>
  <si>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</si>
  <si>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</si>
  <si>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</si>
  <si>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</si>
  <si>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</si>
  <si>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</si>
  <si>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</si>
  <si>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</si>
  <si>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</si>
  <si>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</si>
  <si>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</si>
  <si>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</si>
  <si>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</si>
  <si>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</si>
  <si>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</si>
  <si>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</si>
  <si>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</si>
  <si>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</si>
  <si>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</si>
  <si>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</si>
  <si>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</si>
  <si>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</si>
  <si>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</si>
  <si>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</si>
  <si>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</si>
  <si>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</si>
  <si>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</si>
  <si>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</si>
  <si>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</si>
  <si>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</si>
  <si>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</si>
  <si>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</si>
  <si>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</si>
  <si>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</si>
  <si>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</si>
  <si>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</si>
  <si>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</si>
  <si>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</si>
  <si>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</si>
  <si>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</si>
  <si>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</si>
  <si>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</si>
  <si>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</si>
  <si>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</si>
  <si>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</si>
  <si>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</si>
  <si>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</si>
  <si>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</si>
  <si>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</si>
  <si>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</si>
  <si>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</si>
  <si>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</si>
  <si>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</si>
  <si>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</si>
  <si>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</si>
  <si>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</si>
  <si>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</si>
  <si>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</si>
  <si>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</si>
  <si>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</si>
  <si>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</si>
  <si>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</si>
  <si>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</si>
  <si>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</si>
  <si>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</si>
  <si>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</si>
  <si>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</si>
  <si>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</si>
  <si>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</si>
  <si>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</si>
  <si>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</si>
  <si>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</si>
  <si>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</si>
  <si>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</si>
  <si>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</si>
  <si>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</si>
  <si>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</si>
  <si>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</si>
  <si>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</si>
  <si>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</si>
  <si>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</si>
  <si>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</si>
  <si>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</si>
  <si>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</si>
  <si>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</si>
  <si>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</si>
  <si>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</si>
  <si>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</si>
  <si>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</si>
  <si>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</si>
  <si>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</si>
  <si>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</si>
  <si>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</si>
  <si>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</si>
  <si>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</si>
  <si>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</si>
  <si>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</si>
  <si>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</si>
  <si>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</si>
  <si>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</si>
  <si>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</si>
  <si>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</si>
  <si>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</si>
  <si>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</si>
  <si>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</si>
  <si>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</si>
  <si>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</si>
  <si>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</si>
  <si>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</si>
  <si>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</si>
  <si>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</si>
  <si>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</si>
  <si>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</si>
  <si>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</si>
  <si>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</si>
  <si>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</si>
  <si>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</si>
  <si>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</si>
  <si>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</si>
  <si>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</si>
  <si>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</si>
  <si>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</si>
  <si>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</si>
  <si>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</si>
  <si>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</si>
  <si>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</si>
  <si>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</si>
  <si>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</si>
  <si>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</si>
  <si>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</si>
  <si>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</si>
  <si>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</si>
  <si>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</si>
  <si>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</si>
  <si>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</si>
  <si>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</si>
  <si>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</si>
  <si>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</si>
  <si>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</si>
  <si>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</si>
  <si>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</si>
  <si>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</si>
  <si>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</si>
  <si>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</si>
  <si>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</si>
  <si>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</si>
  <si>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</si>
  <si>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</si>
  <si>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</si>
  <si>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</si>
  <si>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</si>
  <si>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</si>
  <si>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</si>
  <si>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</si>
  <si>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</si>
  <si>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</si>
  <si>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</si>
  <si>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</si>
  <si>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</si>
  <si>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</si>
  <si>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</si>
  <si>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</si>
  <si>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</si>
  <si>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</si>
  <si>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</si>
  <si>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</si>
  <si>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</si>
  <si>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</si>
  <si>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</si>
  <si>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</si>
  <si>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PCM-20251102-00000655</t>
  </si>
  <si>
    <t xml:space="preserve">team on way need 30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</si>
  <si>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</si>
  <si>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</si>
  <si>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</si>
  <si>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</si>
  <si>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</si>
  <si>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</si>
  <si>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</si>
  <si>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</si>
  <si>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</si>
  <si>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</si>
  <si>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</si>
  <si>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</si>
  <si>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</si>
  <si>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</si>
  <si>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</si>
  <si>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</si>
  <si>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</si>
  <si>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</si>
  <si>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</si>
  <si>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</si>
  <si>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</si>
  <si>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</si>
  <si>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</si>
  <si>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</si>
  <si>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</si>
  <si>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</si>
  <si>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</si>
  <si>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</si>
  <si>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</si>
  <si>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</si>
  <si>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</si>
  <si>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</si>
  <si>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</si>
  <si>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</si>
  <si>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</si>
  <si>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</si>
  <si>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</si>
  <si>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</si>
  <si>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</si>
  <si>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</si>
  <si>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</si>
  <si>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</si>
  <si>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</si>
  <si>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</si>
  <si>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</si>
  <si>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</si>
  <si>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</si>
  <si>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</si>
  <si>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</si>
  <si>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</si>
  <si>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</si>
  <si>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</si>
  <si>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</si>
  <si>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</si>
  <si>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</si>
  <si>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</si>
  <si>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</si>
  <si>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</si>
  <si>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</si>
  <si>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</si>
  <si>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</si>
  <si>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</si>
  <si>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</si>
  <si>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</si>
  <si>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</si>
  <si>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</si>
  <si>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</si>
  <si>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</si>
  <si>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</si>
  <si>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</si>
  <si>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</si>
  <si>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</si>
  <si>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</si>
  <si>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</si>
  <si>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</si>
  <si>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</si>
  <si>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</si>
  <si>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</si>
  <si>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</si>
  <si>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</si>
  <si>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</si>
  <si>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</si>
  <si>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</si>
  <si>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</si>
  <si>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PCM-20251102-00000621</t>
  </si>
  <si>
    <t>Restored by PG</t>
  </si>
  <si>
    <t>PCM-20251102-00000853</t>
  </si>
  <si>
    <t>ETA 90 min</t>
  </si>
  <si>
    <t xml:space="preserve"> PCM-20250215-00000830 </t>
  </si>
  <si>
    <t>LTE site still down and  site located in aramco area access issue need special permission</t>
  </si>
  <si>
    <t>PCM-20251030-00001958</t>
  </si>
  <si>
    <t xml:space="preserve"> Access issue site located in Tourist village and access during day time and Issue escalated to SMT </t>
  </si>
  <si>
    <t>PCM-20251102-00000602</t>
  </si>
  <si>
    <t>Sceco cut at area and team saving hub site</t>
  </si>
  <si>
    <t>PCM-20251102-00000700</t>
  </si>
  <si>
    <t>PCM-20251102-00000766</t>
  </si>
  <si>
    <t xml:space="preserve">90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</si>
  <si>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</si>
  <si>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</si>
  <si>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</si>
  <si>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</si>
  <si>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</si>
  <si>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</si>
  <si>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PCM-20251102-00000680</t>
  </si>
  <si>
    <t>EM team at site checking</t>
  </si>
  <si>
    <t>PCM-20251102-00000864</t>
  </si>
  <si>
    <t>PCM-20251102-00000087</t>
  </si>
  <si>
    <t>Minor</t>
  </si>
  <si>
    <t xml:space="preserve">Sector flapping at LTE due to RM issue under arrangement </t>
  </si>
  <si>
    <t>PCM-20251102-00000697</t>
  </si>
  <si>
    <t>ETA 10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</si>
</sst>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22" fontId="10" fillId="8" borderId="8" xfId="0" applyNumberFormat="1" applyFont="1" applyFill="1" applyBorder="1" applyAlignment="1">
      <alignment horizontal="center" vertical="center"/>
    </xf>
    <xf numFmtId="0" fontId="20" fillId="7" borderId="5" xfId="0" applyFont="1" applyFill="1" applyBorder="1" applyAlignment="1">
      <alignment horizontal="center" vertical="center"/>
    </xf>
    <xf numFmtId="0" fontId="9" fillId="0" borderId="9" xfId="0" applyFont="1" applyFill="1" applyBorder="1" applyAlignment="1">
      <alignment horizontal="center" vertical="center"/>
    </xf>
    <xf numFmtId="0" fontId="9" fillId="7" borderId="8" xfId="0" applyNumberFormat="1"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Fill="1" applyBorder="1" applyAlignment="1">
      <alignment horizontal="center" vertical="center"/>
    </xf>
    <xf numFmtId="0" fontId="9" fillId="15" borderId="8" xfId="0" applyFont="1" applyFill="1" applyBorder="1" applyAlignment="1">
      <alignment horizontal="center" vertical="center" wrapText="1"/>
    </xf>
    <xf numFmtId="0" fontId="13" fillId="7"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4" totalsRowShown="0" headerRowDxfId="174" dataDxfId="173" headerRowBorderDxfId="171" tableBorderDxfId="172" totalsRowBorderDxfId="170">
  <autoFilter ref="A1:L11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45" totalsRowShown="0" headerRowDxfId="157" dataDxfId="156" headerRowBorderDxfId="154" tableBorderDxfId="155" totalsRowBorderDxfId="153">
  <autoFilter ref="A1:CJ14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1" totalsRowShown="0" headerRowDxfId="64" dataDxfId="63" headerRowBorderDxfId="61" tableBorderDxfId="62">
  <autoFilter ref="A1:L108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4" totalsRowShown="0" headerRowDxfId="48" dataDxfId="47" headerRowBorderDxfId="45" tableBorderDxfId="46" totalsRowBorderDxfId="44">
  <autoFilter ref="A1:L10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84" totalsRowShown="0" headerRowDxfId="31" dataDxfId="30" headerRowBorderDxfId="28" tableBorderDxfId="29">
  <autoFilter ref="A1:L38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7" totalsRowShown="0" headerRowDxfId="15" dataDxfId="14" headerRowBorderDxfId="12" tableBorderDxfId="13">
  <autoFilter ref="A1:L3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4"/>
  <sheetViews>
    <sheetView workbookViewId="0">
      <selection activeCell="G11" sqref="G11"/>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300.50922766203439</v>
      </c>
      <c r="H2" s="77">
        <v>45662.943402777775</v>
      </c>
      <c r="I2" s="60" t="str">
        <f>IFERROR(VLOOKUP(D2,DB!A:F,6,0),"")</f>
        <v>Generator-SG</v>
      </c>
      <c r="J2" s="60" t="str">
        <f>IFERROR(VLOOKUP(D2,DB!A:G,7,0),"")</f>
        <v>Dead</v>
      </c>
      <c r="K2" s="68" t="s">
        <v>39022</v>
      </c>
      <c r="L2" s="66" t="str">
        <f>IFERROR(VLOOKUP(D2,DB!A:I,9,0),"")</f>
        <v>Latis</v>
      </c>
    </row>
    <row r="3" spans="1:15" ht="15" customHeight="1">
      <c r="A3" s="169" t="s">
        <v>39023</v>
      </c>
      <c r="B3" s="133" t="str">
        <f>IFERROR(VLOOKUP(D3,DB!A:K,11,0),"")</f>
        <v>R1</v>
      </c>
      <c r="C3" s="133">
        <v>1</v>
      </c>
      <c r="D3" s="133" t="s">
        <v>21294</v>
      </c>
      <c r="E3" s="134" t="s">
        <v>39021</v>
      </c>
      <c r="F3" s="135">
        <v>45963.358518518522</v>
      </c>
      <c r="G3" s="136">
        <f ca="1">IFERROR(NOW()-F3,"")</f>
        <v>9.9135069438489154E-2</v>
      </c>
      <c r="H3" s="135">
        <v>45963.353530092594</v>
      </c>
      <c r="I3" s="133" t="str">
        <f>IFERROR(VLOOKUP(D3,DB!A:F,6,0),"")</f>
        <v>Generator-SG</v>
      </c>
      <c r="J3" s="133" t="str">
        <f>IFERROR(VLOOKUP(D3,DB!A:G,7,0),"")</f>
        <v>Vandalized</v>
      </c>
      <c r="K3" s="137" t="s">
        <v>39024</v>
      </c>
      <c r="L3" s="138" t="str">
        <f>IFERROR(VLOOKUP(D3,DB!A:I,9,0),"")</f>
        <v>Latis</v>
      </c>
    </row>
    <row r="4" spans="1:15" ht="15" customHeight="1">
      <c r="A4" s="132"/>
      <c r="B4" s="133" t="str">
        <f>IFERROR(VLOOKUP(D4,DB!A:K,11,0),"")</f>
        <v/>
      </c>
      <c r="C4" s="133"/>
      <c r="D4" s="133"/>
      <c r="E4" s="134"/>
      <c r="F4" s="135"/>
      <c r="G4" s="136">
        <f ca="1">IFERROR(NOW()-F4,"")</f>
        <v>45963.457653587961</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45963.457653587961</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45963.457653587961</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45963.457653587961</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45963.457653587961</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45963.457653587961</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45963.457653587961</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45963.457653587961</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45963.457653587961</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45963.457653587961</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45963.457653587961</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45963.457653587961</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45963.457653587961</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45963.457653587961</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45963.457653587961</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45963.457653587961</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45963.457653587961</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45963.457653587961</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45963.457653587961</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45963.457653587961</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45963.457653587961</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45963.457653587961</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45963.457653587961</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45963.457653587961</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45963.457653587961</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45963.457653587961</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45963.457653587961</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45963.457653587961</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45963.457653587961</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45963.457653587961</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45963.457653587961</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45963.457653587961</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45963.457653587961</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45963.457653587961</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45963.457653587961</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45963.457653587961</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45963.457653587961</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45963.457653587961</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45963.457653587961</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45963.457653587961</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45963.457653587961</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45963.457653587961</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45963.457653587961</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45963.457653587961</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45963.457653587961</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45963.457653587961</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45963.457653587961</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45963.457653587961</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45963.457653587961</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45963.457653587961</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45963.457653587961</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45963.457653587961</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45963.457653587961</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45963.457653587961</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45963.457653587961</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45963.457653587961</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45963.457653587961</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45963.457653587961</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45963.457653587961</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45963.457653587961</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45963.457653587961</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45963.457653587961</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45963.457653587961</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45963.457653587961</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45963.457653587961</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45963.457653587961</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45963.457653587961</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45963.457653587961</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45963.457653587961</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45963.457653587961</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45963.457653587961</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45963.457653587961</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45963.457653587961</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45963.457653587961</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45963.457653587961</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45963.457653587961</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45963.457653587961</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45963.457653587961</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45963.457653587961</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45963.457653587961</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45963.457653587961</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45963.457653587961</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45963.457653587961</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45963.457653587961</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45963.457653587961</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45963.457653587961</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45963.457653587961</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45963.457653587961</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45963.457653587961</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45963.457653587961</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45963.457653587961</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45963.457653587961</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45963.457653587961</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45963.457653587961</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45963.457653587961</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45963.457653587961</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45963.457653587961</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45963.457653587961</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45963.457653587961</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45963.457653587961</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45963.457653587961</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45963.457653587961</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45963.457653587961</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45963.457653587961</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45963.457653587961</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45963.457653587961</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45963.457653587961</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45963.457653587961</v>
      </c>
      <c r="H111" s="135"/>
      <c r="I111" s="133" t="str">
        <f>IFERROR(VLOOKUP(D111,DB!A:F,6,0),"")</f>
        <v/>
      </c>
      <c r="J111" s="133" t="str">
        <f>IFERROR(VLOOKUP(D111,DB!A:G,7,0),"")</f>
        <v/>
      </c>
      <c r="K111" s="137"/>
      <c r="L111" s="138" t="str">
        <f>IFERROR(VLOOKUP(D111,DB!A:I,9,0),"")</f>
        <v/>
      </c>
    </row>
    <row r="112" spans="1:12" ht="15" customHeight="1">
      <c r="A112" s="132"/>
      <c r="B112" s="133" t="str">
        <f>IFERROR(VLOOKUP(D112,DB!A:K,11,0),"")</f>
        <v/>
      </c>
      <c r="C112" s="133"/>
      <c r="D112" s="133"/>
      <c r="E112" s="134"/>
      <c r="F112" s="135"/>
      <c r="G112" s="136">
        <f ca="1">IFERROR(NOW()-F112,"")</f>
        <v>45963.457653587961</v>
      </c>
      <c r="H112" s="135"/>
      <c r="I112" s="133" t="str">
        <f>IFERROR(VLOOKUP(D112,DB!A:F,6,0),"")</f>
        <v/>
      </c>
      <c r="J112" s="133" t="str">
        <f>IFERROR(VLOOKUP(D112,DB!A:G,7,0),"")</f>
        <v/>
      </c>
      <c r="K112" s="137"/>
      <c r="L112" s="138" t="str">
        <f>IFERROR(VLOOKUP(D112,DB!A:I,9,0),"")</f>
        <v/>
      </c>
    </row>
    <row r="113" spans="1:12" ht="15" customHeight="1">
      <c r="A113" s="132"/>
      <c r="B113" s="133" t="str">
        <f>IFERROR(VLOOKUP(D113,DB!A:K,11,0),"")</f>
        <v/>
      </c>
      <c r="C113" s="133"/>
      <c r="D113" s="133"/>
      <c r="E113" s="134"/>
      <c r="F113" s="135"/>
      <c r="G113" s="136">
        <f ca="1">IFERROR(NOW()-F113,"")</f>
        <v>45963.457653587961</v>
      </c>
      <c r="H113" s="135"/>
      <c r="I113" s="133" t="str">
        <f>IFERROR(VLOOKUP(D113,DB!A:F,6,0),"")</f>
        <v/>
      </c>
      <c r="J113" s="133" t="str">
        <f>IFERROR(VLOOKUP(D113,DB!A:G,7,0),"")</f>
        <v/>
      </c>
      <c r="K113" s="137"/>
      <c r="L113" s="138" t="str">
        <f>IFERROR(VLOOKUP(D113,DB!A:I,9,0),"")</f>
        <v/>
      </c>
    </row>
    <row r="114" spans="1:12" ht="15" customHeight="1">
      <c r="A114" s="144"/>
      <c r="B114" s="145" t="str">
        <f>IFERROR(VLOOKUP(D114,DB!A:K,11,0),"")</f>
        <v/>
      </c>
      <c r="C114" s="145"/>
      <c r="D114" s="145"/>
      <c r="E114" s="146"/>
      <c r="F114" s="147"/>
      <c r="G114" s="148">
        <f ca="1">IFERROR(NOW()-F114,"")</f>
        <v>45963.457653587961</v>
      </c>
      <c r="H114" s="147"/>
      <c r="I114" s="145" t="str">
        <f>IFERROR(VLOOKUP(D114,DB!A:F,6,0),"")</f>
        <v/>
      </c>
      <c r="J114" s="145" t="str">
        <f>IFERROR(VLOOKUP(D114,DB!A:G,7,0),"")</f>
        <v/>
      </c>
      <c r="K114" s="149"/>
      <c r="L114" s="150" t="str">
        <f>IFERROR(VLOOKUP(D114,DB!A:I,9,0),"")</f>
        <v/>
      </c>
    </row>
  </sheetData>
  <customSheetViews>
    <customSheetView guid="{F6042A99-DD27-4453-835D-0834D95730CC}" filter="1" showAutoFilter="1">
      <pageMargins left="0" right="0" top="0" bottom="0" header="0" footer="0"/>
      <autoFilter ref="B1:M1" xr:uid="{BE6D8D16-EB2F-4053-8526-71005CD05B5A}"/>
    </customSheetView>
  </customSheetViews>
  <dataValidations count="2">
    <dataValidation allowBlank="1" showInputMessage="1" showErrorMessage="1" sqref="E1" xr:uid="{5DBA255D-CDD9-49FB-AD3C-AF70AB4EE696}"/>
    <dataValidation type="list" allowBlank="1" showInputMessage="1" showErrorMessage="1" sqref="E2:E11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45"/>
  <sheetViews>
    <sheetView workbookViewId="0">
      <selection activeCell="F5" sqref="F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39025</v>
      </c>
      <c r="N1" s="89" t="s">
        <v>39026</v>
      </c>
      <c r="O1" s="89" t="s">
        <v>39027</v>
      </c>
      <c r="P1" s="89" t="s">
        <v>39028</v>
      </c>
      <c r="Q1" s="89" t="s">
        <v>39029</v>
      </c>
      <c r="R1" s="89" t="s">
        <v>39030</v>
      </c>
      <c r="S1" s="89" t="s">
        <v>39031</v>
      </c>
      <c r="T1" s="89" t="s">
        <v>39032</v>
      </c>
      <c r="U1" s="89" t="s">
        <v>39033</v>
      </c>
      <c r="V1" s="89" t="s">
        <v>39034</v>
      </c>
      <c r="W1" s="89" t="s">
        <v>39035</v>
      </c>
      <c r="X1" s="89" t="s">
        <v>39036</v>
      </c>
      <c r="Y1" s="89" t="s">
        <v>39037</v>
      </c>
      <c r="Z1" s="89" t="s">
        <v>39038</v>
      </c>
      <c r="AA1" s="89" t="s">
        <v>39039</v>
      </c>
      <c r="AB1" s="89" t="s">
        <v>39040</v>
      </c>
      <c r="AC1" s="89" t="s">
        <v>39041</v>
      </c>
      <c r="AD1" s="89" t="s">
        <v>39042</v>
      </c>
      <c r="AE1" s="89" t="s">
        <v>39043</v>
      </c>
      <c r="AF1" s="89" t="s">
        <v>39044</v>
      </c>
      <c r="AG1" s="89" t="s">
        <v>39045</v>
      </c>
      <c r="AH1" s="89" t="s">
        <v>39046</v>
      </c>
      <c r="AI1" s="89" t="s">
        <v>39047</v>
      </c>
      <c r="AJ1" s="89" t="s">
        <v>39048</v>
      </c>
      <c r="AK1" s="89" t="s">
        <v>39049</v>
      </c>
      <c r="AL1" s="89" t="s">
        <v>39050</v>
      </c>
      <c r="AM1" s="89" t="s">
        <v>39051</v>
      </c>
      <c r="AN1" s="89" t="s">
        <v>39052</v>
      </c>
      <c r="AO1" s="89" t="s">
        <v>39053</v>
      </c>
      <c r="AP1" s="89" t="s">
        <v>39054</v>
      </c>
      <c r="AQ1" s="89" t="s">
        <v>39055</v>
      </c>
      <c r="AR1" s="89" t="s">
        <v>39056</v>
      </c>
      <c r="AS1" s="89" t="s">
        <v>39057</v>
      </c>
      <c r="AT1" s="89" t="s">
        <v>39058</v>
      </c>
      <c r="AU1" s="89" t="s">
        <v>39059</v>
      </c>
      <c r="AV1" s="89" t="s">
        <v>39060</v>
      </c>
      <c r="AW1" s="89" t="s">
        <v>39061</v>
      </c>
      <c r="AX1" s="89" t="s">
        <v>39062</v>
      </c>
      <c r="AY1" s="89" t="s">
        <v>39063</v>
      </c>
      <c r="AZ1" s="89" t="s">
        <v>39064</v>
      </c>
      <c r="BA1" s="89" t="s">
        <v>39065</v>
      </c>
      <c r="BB1" s="89" t="s">
        <v>39066</v>
      </c>
      <c r="BC1" s="89" t="s">
        <v>39067</v>
      </c>
      <c r="BD1" s="89" t="s">
        <v>39068</v>
      </c>
      <c r="BE1" s="89" t="s">
        <v>39069</v>
      </c>
      <c r="BF1" s="89" t="s">
        <v>39070</v>
      </c>
      <c r="BG1" s="89" t="s">
        <v>39071</v>
      </c>
      <c r="BH1" s="89" t="s">
        <v>39072</v>
      </c>
      <c r="BI1" s="89" t="s">
        <v>39073</v>
      </c>
      <c r="BJ1" s="89" t="s">
        <v>39074</v>
      </c>
      <c r="BK1" s="89" t="s">
        <v>39075</v>
      </c>
      <c r="BL1" s="89" t="s">
        <v>39076</v>
      </c>
      <c r="BM1" s="89" t="s">
        <v>39077</v>
      </c>
      <c r="BN1" s="89" t="s">
        <v>39078</v>
      </c>
      <c r="BO1" s="89" t="s">
        <v>39079</v>
      </c>
      <c r="BP1" s="89" t="s">
        <v>39080</v>
      </c>
      <c r="BQ1" s="89" t="s">
        <v>39081</v>
      </c>
      <c r="BR1" s="89" t="s">
        <v>39082</v>
      </c>
      <c r="BS1" s="89" t="s">
        <v>39083</v>
      </c>
      <c r="BT1" s="89" t="s">
        <v>39084</v>
      </c>
      <c r="BU1" s="89" t="s">
        <v>39085</v>
      </c>
      <c r="BV1" s="89" t="s">
        <v>39086</v>
      </c>
      <c r="BW1" s="89" t="s">
        <v>39087</v>
      </c>
      <c r="BX1" s="89" t="s">
        <v>39088</v>
      </c>
      <c r="BY1" s="89" t="s">
        <v>39089</v>
      </c>
      <c r="BZ1" s="89" t="s">
        <v>39090</v>
      </c>
      <c r="CA1" s="89" t="s">
        <v>39091</v>
      </c>
      <c r="CB1" s="89" t="s">
        <v>39092</v>
      </c>
      <c r="CC1" s="89" t="s">
        <v>39093</v>
      </c>
      <c r="CD1" s="89" t="s">
        <v>39094</v>
      </c>
      <c r="CE1" s="89" t="s">
        <v>39095</v>
      </c>
      <c r="CF1" s="89" t="s">
        <v>39096</v>
      </c>
      <c r="CG1" s="89" t="s">
        <v>39097</v>
      </c>
      <c r="CH1" s="89" t="s">
        <v>39098</v>
      </c>
      <c r="CI1" s="89" t="s">
        <v>39099</v>
      </c>
      <c r="CJ1" s="89" t="s">
        <v>39100</v>
      </c>
    </row>
    <row r="2" spans="1:88" s="69" customFormat="1" ht="31.5" customHeight="1">
      <c r="A2" s="62" t="s">
        <v>39101</v>
      </c>
      <c r="B2" s="62" t="s">
        <v>27</v>
      </c>
      <c r="C2" s="62">
        <v>1</v>
      </c>
      <c r="D2" s="62" t="s">
        <v>19542</v>
      </c>
      <c r="E2" s="86" t="s">
        <v>39102</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138.45781562499906</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39107</v>
      </c>
      <c r="B4" s="18" t="str">
        <f>IFERROR(VLOOKUP(D4,DB!A:K,11,0),"")</f>
        <v>R2</v>
      </c>
      <c r="C4" s="18">
        <v>1</v>
      </c>
      <c r="D4" s="18" t="s">
        <v>27532</v>
      </c>
      <c r="E4" s="113" t="s">
        <v>39102</v>
      </c>
      <c r="F4" s="114">
        <v>45958.742083333331</v>
      </c>
      <c r="G4" s="115">
        <f ca="1">IFERROR(NOW()-F4,"-")</f>
        <v>4.7155702546297107</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39109</v>
      </c>
      <c r="B5" s="18" t="str">
        <f>IFERROR(VLOOKUP(D5,DB!A:K,11,0),"")</f>
        <v>R2</v>
      </c>
      <c r="C5" s="18">
        <v>1</v>
      </c>
      <c r="D5" s="19" t="s">
        <v>26023</v>
      </c>
      <c r="E5" s="113" t="s">
        <v>39021</v>
      </c>
      <c r="F5" s="114">
        <v>45963.339768518519</v>
      </c>
      <c r="G5" s="115">
        <f ca="1">IFERROR(NOW()-F5,"-")</f>
        <v>0.11788506944139954</v>
      </c>
      <c r="H5" s="114">
        <v>45963.334791666668</v>
      </c>
      <c r="I5" s="18" t="str">
        <f>IFERROR(VLOOKUP(D5,DB!A:F,6,0),"")</f>
        <v>SCECO</v>
      </c>
      <c r="J5" s="18" t="str">
        <f>IFERROR(VLOOKUP(D5,DB!A:G,7,0),"")</f>
        <v>Vandalized</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t="s">
        <v>39111</v>
      </c>
      <c r="B6" s="18" t="str">
        <f>IFERROR(VLOOKUP(D6,DB!A:K,11,0),"")</f>
        <v>R2</v>
      </c>
      <c r="C6" s="18">
        <v>1</v>
      </c>
      <c r="D6" s="18" t="s">
        <v>24781</v>
      </c>
      <c r="E6" s="113" t="s">
        <v>39021</v>
      </c>
      <c r="F6" s="114">
        <v>45963.448391203703</v>
      </c>
      <c r="G6" s="115">
        <f ca="1">IFERROR(NOW()-F6,"-")</f>
        <v>9.2623842574539594E-3</v>
      </c>
      <c r="H6" s="114">
        <v>45963.443460648145</v>
      </c>
      <c r="I6" s="18" t="str">
        <f>IFERROR(VLOOKUP(D6,DB!A:F,6,0),"")</f>
        <v>SCECO</v>
      </c>
      <c r="J6" s="18" t="str">
        <f>IFERROR(VLOOKUP(D6,DB!A:G,7,0),"")</f>
        <v>Dead</v>
      </c>
      <c r="K6" s="19" t="s">
        <v>39112</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45963.457653587961</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45963.457653587961</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45963.457653587961</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45963.457653587961</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45963.457653587961</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45963.457653587961</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45963.457653587961</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45963.457653587961</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45963.457653587961</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45963.457653587961</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45963.457653587961</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45963.457653587961</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45963.457653587961</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45963.457653587961</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45963.457653587961</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45963.457653587961</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45963.457653587961</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45963.457653587961</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45963.457653587961</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45963.457653587961</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45963.457653587961</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45963.457653587961</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45963.457653587961</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45963.457653587961</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45963.457653587961</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45963.457653587961</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45963.457653587961</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45963.457653587961</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45963.457653587961</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45963.457653587961</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45963.457653587961</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45963.457653587961</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45963.457653587961</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45963.457653587961</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45963.457653587961</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45963.457653587961</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45963.457653587961</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45963.457653587961</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45963.457653587961</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45963.457653587961</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45963.457653587961</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45963.457653587961</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45963.457653587961</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45963.457653587961</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45963.457653587961</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45963.457653587961</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45963.457653587961</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45963.457653587961</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45963.457653587961</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45963.457653587961</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45963.457653587961</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45963.457653587961</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45963.457653587961</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45963.457653587961</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45963.457653587961</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45963.457653587961</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45963.457653587961</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45963.457653587961</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45963.457653587961</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45963.457653587961</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45963.457653587961</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45963.457653587961</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45963.457653587961</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45963.457653587961</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45963.457653587961</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45963.457653587961</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45963.457653587961</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45963.457653587961</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45963.457653587961</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45963.457653587961</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45963.457653587961</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45963.457653587961</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45963.457653587961</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45963.457653587961</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45963.457653587961</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45963.457653587961</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45963.457653587961</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45963.457653587961</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45963.457653587961</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45963.457653587961</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45963.457653587961</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45963.457653587961</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45963.457653587961</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45963.457653587961</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45963.457653587961</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45963.457653587961</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45963.457653587961</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45963.457653587961</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45963.457653587961</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45963.457653587961</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45963.457653587961</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45963.457653587961</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45963.457653587961</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45963.457653587961</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45963.457653587961</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45963.457653587961</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45963.457653587961</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45963.457653587961</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45963.457653587961</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45963.457653587961</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45963.457653587961</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45963.457653587961</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45963.457653587961</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45963.457653587961</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45963.457653587961</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45963.457653587961</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45963.457653587961</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45963.457653587961</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45963.457653587961</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45963.457653587961</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45963.457653587961</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45963.457653587961</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45963.457653587961</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45963.457653587961</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45963.457653587961</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45963.457653587961</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45963.457653587961</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45963.457653587961</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45963.457653587961</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45963.457653587961</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45963.457653587961</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45963.457653587961</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45963.457653587961</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45963.457653587961</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45963.457653587961</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45963.457653587961</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45963.457653587961</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45963.457653587961</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45963.457653587961</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12"/>
      <c r="B136" s="18" t="str">
        <f>IFERROR(VLOOKUP(D136,DB!A:K,11,0),"")</f>
        <v/>
      </c>
      <c r="C136" s="18"/>
      <c r="D136" s="18"/>
      <c r="E136" s="113"/>
      <c r="F136" s="114"/>
      <c r="G136" s="115">
        <f ca="1">IFERROR(NOW()-F136,"-")</f>
        <v>45963.457653587961</v>
      </c>
      <c r="H136" s="11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0"/>
    </row>
    <row r="137" spans="1:88" ht="31.5" customHeight="1">
      <c r="A137" s="112"/>
      <c r="B137" s="18" t="str">
        <f>IFERROR(VLOOKUP(D137,DB!A:K,11,0),"")</f>
        <v/>
      </c>
      <c r="C137" s="18"/>
      <c r="D137" s="18"/>
      <c r="E137" s="113"/>
      <c r="F137" s="114"/>
      <c r="G137" s="115">
        <f ca="1">IFERROR(NOW()-F137,"-")</f>
        <v>45963.457653587961</v>
      </c>
      <c r="H137" s="11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0"/>
    </row>
    <row r="138" spans="1:88" ht="31.5" customHeight="1">
      <c r="A138" s="112"/>
      <c r="B138" s="18" t="str">
        <f>IFERROR(VLOOKUP(D138,DB!A:K,11,0),"")</f>
        <v/>
      </c>
      <c r="C138" s="18"/>
      <c r="D138" s="18"/>
      <c r="E138" s="113"/>
      <c r="F138" s="114"/>
      <c r="G138" s="115">
        <f ca="1">IFERROR(NOW()-F138,"-")</f>
        <v>45963.457653587961</v>
      </c>
      <c r="H138" s="11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0"/>
    </row>
    <row r="139" spans="1:88" ht="31.5" customHeight="1">
      <c r="A139" s="112"/>
      <c r="B139" s="18" t="str">
        <f>IFERROR(VLOOKUP(D139,DB!A:K,11,0),"")</f>
        <v/>
      </c>
      <c r="C139" s="18"/>
      <c r="D139" s="18"/>
      <c r="E139" s="113"/>
      <c r="F139" s="114"/>
      <c r="G139" s="115">
        <f ca="1">IFERROR(NOW()-F139,"-")</f>
        <v>45963.457653587961</v>
      </c>
      <c r="H139" s="11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0"/>
    </row>
    <row r="140" spans="1:88" ht="31.5" customHeight="1">
      <c r="A140" s="112"/>
      <c r="B140" s="18" t="str">
        <f>IFERROR(VLOOKUP(D140,DB!A:K,11,0),"")</f>
        <v/>
      </c>
      <c r="C140" s="18"/>
      <c r="D140" s="18"/>
      <c r="E140" s="113"/>
      <c r="F140" s="114"/>
      <c r="G140" s="115">
        <f ca="1">IFERROR(NOW()-F140,"-")</f>
        <v>45963.457653587961</v>
      </c>
      <c r="H140" s="11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0"/>
    </row>
    <row r="141" spans="1:88" ht="31.5" customHeight="1">
      <c r="A141" s="112"/>
      <c r="B141" s="18" t="str">
        <f>IFERROR(VLOOKUP(D141,DB!A:K,11,0),"")</f>
        <v/>
      </c>
      <c r="C141" s="18"/>
      <c r="D141" s="18"/>
      <c r="E141" s="113"/>
      <c r="F141" s="114"/>
      <c r="G141" s="115">
        <f ca="1">IFERROR(NOW()-F141,"-")</f>
        <v>45963.457653587961</v>
      </c>
      <c r="H141" s="11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0"/>
    </row>
    <row r="142" spans="1:88" ht="31.5" customHeight="1">
      <c r="A142" s="112"/>
      <c r="B142" s="18" t="str">
        <f>IFERROR(VLOOKUP(D142,DB!A:K,11,0),"")</f>
        <v/>
      </c>
      <c r="C142" s="18"/>
      <c r="D142" s="18"/>
      <c r="E142" s="113"/>
      <c r="F142" s="114"/>
      <c r="G142" s="115">
        <f ca="1">IFERROR(NOW()-F142,"-")</f>
        <v>45963.457653587961</v>
      </c>
      <c r="H142" s="11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0"/>
    </row>
    <row r="143" spans="1:88" ht="31.5" customHeight="1">
      <c r="A143" s="112"/>
      <c r="B143" s="18" t="str">
        <f>IFERROR(VLOOKUP(D143,DB!A:K,11,0),"")</f>
        <v/>
      </c>
      <c r="C143" s="18"/>
      <c r="D143" s="18"/>
      <c r="E143" s="113"/>
      <c r="F143" s="114"/>
      <c r="G143" s="115">
        <f ca="1">IFERROR(NOW()-F143,"-")</f>
        <v>45963.457653587961</v>
      </c>
      <c r="H143" s="11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0"/>
    </row>
    <row r="144" spans="1:88" ht="31.5" customHeight="1">
      <c r="A144" s="112"/>
      <c r="B144" s="18" t="str">
        <f>IFERROR(VLOOKUP(D144,DB!A:K,11,0),"")</f>
        <v/>
      </c>
      <c r="C144" s="18"/>
      <c r="D144" s="18"/>
      <c r="E144" s="113"/>
      <c r="F144" s="114"/>
      <c r="G144" s="115">
        <f ca="1">IFERROR(NOW()-F144,"-")</f>
        <v>45963.457653587961</v>
      </c>
      <c r="H144" s="11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0"/>
    </row>
    <row r="145" spans="1:88" ht="31.5" customHeight="1">
      <c r="A145" s="160"/>
      <c r="B145" s="161" t="str">
        <f>IFERROR(VLOOKUP(D145,DB!A:K,11,0),"")</f>
        <v/>
      </c>
      <c r="C145" s="161"/>
      <c r="D145" s="161"/>
      <c r="E145" s="162"/>
      <c r="F145" s="163"/>
      <c r="G145" s="164">
        <f ca="1">IFERROR(NOW()-F145,"-")</f>
        <v>45963.457653587961</v>
      </c>
      <c r="H145" s="163"/>
      <c r="I145" s="161" t="str">
        <f>IFERROR(VLOOKUP(D145,DB!A:F,6,0),"")</f>
        <v/>
      </c>
      <c r="J145" s="161" t="str">
        <f>IFERROR(VLOOKUP(D145,DB!A:G,7,0),"")</f>
        <v/>
      </c>
      <c r="K145" s="165"/>
      <c r="L145" s="161" t="str">
        <f>IFERROR(VLOOKUP(D145,DB!A:I,9,0),"")</f>
        <v/>
      </c>
      <c r="M145" s="161"/>
      <c r="N145" s="161"/>
      <c r="O145" s="161"/>
      <c r="P145" s="161"/>
      <c r="Q145" s="161"/>
      <c r="R145" s="161"/>
      <c r="S145" s="161"/>
      <c r="T145" s="161"/>
      <c r="U145" s="161"/>
      <c r="V145" s="161"/>
      <c r="W145" s="161"/>
      <c r="X145" s="161"/>
      <c r="Y145" s="161"/>
      <c r="Z145" s="161"/>
      <c r="AA145" s="161"/>
      <c r="AB145" s="161"/>
      <c r="AC145" s="161"/>
      <c r="AD145" s="161"/>
      <c r="AE145" s="161"/>
      <c r="AF145" s="161"/>
      <c r="AG145" s="161"/>
      <c r="AH145" s="161"/>
      <c r="AI145" s="161"/>
      <c r="AJ145" s="161"/>
      <c r="AK145" s="161"/>
      <c r="AL145" s="161"/>
      <c r="AM145" s="161"/>
      <c r="AN145" s="161"/>
      <c r="AO145" s="161"/>
      <c r="AP145" s="161"/>
      <c r="AQ145" s="161"/>
      <c r="AR145" s="161"/>
      <c r="AS145" s="161"/>
      <c r="AT145" s="161"/>
      <c r="AU145" s="161"/>
      <c r="AV145" s="161"/>
      <c r="AW145" s="161"/>
      <c r="AX145" s="161"/>
      <c r="AY145" s="161"/>
      <c r="AZ145" s="161"/>
      <c r="BA145" s="161"/>
      <c r="BB145" s="161"/>
      <c r="BC145" s="161"/>
      <c r="BD145" s="161"/>
      <c r="BE145" s="161"/>
      <c r="BF145" s="161"/>
      <c r="BG145" s="161"/>
      <c r="BH145" s="161"/>
      <c r="BI145" s="161"/>
      <c r="BJ145" s="161"/>
      <c r="BK145" s="161"/>
      <c r="BL145" s="161"/>
      <c r="BM145" s="161"/>
      <c r="BN145" s="161"/>
      <c r="BO145" s="161"/>
      <c r="BP145" s="161"/>
      <c r="BQ145" s="161"/>
      <c r="BR145" s="161"/>
      <c r="BS145" s="161"/>
      <c r="BT145" s="161"/>
      <c r="BU145" s="161"/>
      <c r="BV145" s="161"/>
      <c r="BW145" s="161"/>
      <c r="BX145" s="161"/>
      <c r="BY145" s="161"/>
      <c r="BZ145" s="161"/>
      <c r="CA145" s="161"/>
      <c r="CB145" s="161"/>
      <c r="CC145" s="161"/>
      <c r="CD145" s="161"/>
      <c r="CE145" s="161"/>
      <c r="CF145" s="161"/>
      <c r="CG145" s="161"/>
      <c r="CH145" s="161"/>
      <c r="CI145" s="161"/>
      <c r="CJ145" s="166"/>
    </row>
  </sheetData>
  <dataValidations count="2">
    <dataValidation allowBlank="1" showInputMessage="1" showErrorMessage="1" sqref="E1" xr:uid="{4D935161-CDD3-4592-B877-3FB59C99E142}"/>
    <dataValidation type="list" allowBlank="1" showInputMessage="1" showErrorMessage="1" sqref="E3:E14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1"/>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t="shared" ref="G2:G42" ca="1" si="0">IFERROR(NOW()-F2,"-")</f>
        <v>45963.457653587961</v>
      </c>
      <c r="H2" s="22"/>
      <c r="I2" s="19" t="str">
        <f>IFERROR(VLOOKUP(D2,DB!A:F,6,0),"")</f>
        <v/>
      </c>
      <c r="J2" s="18" t="str">
        <f>IFERROR(VLOOKUP(D2,DB!A:G,7,0),"")</f>
        <v/>
      </c>
      <c r="K2" s="46"/>
      <c r="L2" s="23" t="str">
        <f>IFERROR(VLOOKUP(D2,DB!A:I,9,0),"")</f>
        <v/>
      </c>
    </row>
    <row r="3" spans="1:13" ht="15" customHeight="1">
      <c r="A3" s="19"/>
      <c r="B3" s="62" t="str">
        <f>IFERROR(VLOOKUP(D3,DB!A:K,11,0),"")</f>
        <v/>
      </c>
      <c r="C3" s="18"/>
      <c r="D3" s="62"/>
      <c r="E3" s="18"/>
      <c r="F3" s="20"/>
      <c r="G3" s="21">
        <f t="shared" ca="1" si="0"/>
        <v>45963.457653587961</v>
      </c>
      <c r="H3" s="22"/>
      <c r="I3" s="19" t="str">
        <f>IFERROR(VLOOKUP(D3,DB!A:F,6,0),"")</f>
        <v/>
      </c>
      <c r="J3" s="18" t="str">
        <f>IFERROR(VLOOKUP(D3,DB!A:G,7,0),"")</f>
        <v/>
      </c>
      <c r="K3" s="46"/>
      <c r="L3" s="23" t="str">
        <f>IFERROR(VLOOKUP(D3,DB!A:I,9,0),"")</f>
        <v/>
      </c>
    </row>
    <row r="4" spans="1:13" ht="15" customHeight="1">
      <c r="A4" s="19"/>
      <c r="B4" s="62" t="str">
        <f>IFERROR(VLOOKUP(D4,DB!A:K,11,0),"")</f>
        <v/>
      </c>
      <c r="C4" s="18"/>
      <c r="D4" s="62"/>
      <c r="E4" s="18"/>
      <c r="F4" s="20"/>
      <c r="G4" s="21">
        <f t="shared" ca="1" si="0"/>
        <v>45963.457653587961</v>
      </c>
      <c r="H4" s="22"/>
      <c r="I4" s="19" t="str">
        <f>IFERROR(VLOOKUP(D4,DB!A:F,6,0),"")</f>
        <v/>
      </c>
      <c r="J4" s="18" t="str">
        <f>IFERROR(VLOOKUP(D4,DB!A:G,7,0),"")</f>
        <v/>
      </c>
      <c r="K4" s="46"/>
      <c r="L4" s="23" t="str">
        <f>IFERROR(VLOOKUP(D4,DB!A:I,9,0),"")</f>
        <v/>
      </c>
    </row>
    <row r="5" spans="1:13" ht="15" customHeight="1">
      <c r="A5" s="19"/>
      <c r="B5" s="62" t="str">
        <f>IFERROR(VLOOKUP(D5,DB!A:K,11,0),"")</f>
        <v/>
      </c>
      <c r="C5" s="18"/>
      <c r="D5" s="62"/>
      <c r="E5" s="18"/>
      <c r="F5" s="20"/>
      <c r="G5" s="21">
        <f t="shared" ca="1" si="0"/>
        <v>45963.457653587961</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45963.457653587961</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45963.457653587961</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45963.457653587961</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45963.457653587961</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45963.457653587961</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45963.457653587961</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45963.457653587961</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45963.457653587961</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45963.457653587961</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45963.457653587961</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45963.457653587961</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45963.457653587961</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45963.457653587961</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45963.457653587961</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45963.457653587961</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45963.457653587961</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45963.457653587961</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45963.457653587961</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45963.457653587961</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45963.457653587961</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45963.457653587961</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45963.457653587961</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45963.457653587961</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45963.457653587961</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45963.457653587961</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45963.457653587961</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45963.457653587961</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45963.457653587961</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45963.457653587961</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45963.457653587961</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45963.457653587961</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45963.457653587961</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45963.457653587961</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45963.457653587961</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45963.457653587961</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45963.457653587961</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0"/>
        <v>45963.457653587961</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ref="G43:G106" ca="1" si="1">IFERROR(NOW()-F43,"-")</f>
        <v>45963.457653587961</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45963.457653587961</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45963.457653587961</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45963.457653587961</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45963.457653587961</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45963.457653587961</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45963.457653587961</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45963.457653587961</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45963.457653587961</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45963.457653587961</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45963.457653587961</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45963.457653587961</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45963.457653587961</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45963.457653587961</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45963.457653587961</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45963.457653587961</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45963.457653587961</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45963.457653587961</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45963.457653587961</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45963.457653587961</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45963.457653587961</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45963.457653587961</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45963.457653587961</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45963.457653587961</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45963.457653587961</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45963.457653587961</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45963.457653587961</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45963.457653587961</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45963.457653587961</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45963.457653587961</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45963.457653587961</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45963.457653587961</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45963.457653587961</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45963.457653587961</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45963.457653587961</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45963.457653587961</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45963.457653587961</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45963.457653587961</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45963.457653587961</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45963.457653587961</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45963.457653587961</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45963.457653587961</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45963.457653587961</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45963.457653587961</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45963.457653587961</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45963.457653587961</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45963.457653587961</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45963.457653587961</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45963.457653587961</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45963.457653587961</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45963.457653587961</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45963.457653587961</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45963.457653587961</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45963.457653587961</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45963.457653587961</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45963.457653587961</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45963.457653587961</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45963.457653587961</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45963.457653587961</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45963.457653587961</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45963.457653587961</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45963.457653587961</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45963.457653587961</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1"/>
        <v>45963.457653587961</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ref="G107:G170" ca="1" si="2">IFERROR(NOW()-F107,"-")</f>
        <v>45963.457653587961</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45963.457653587961</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45963.457653587961</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45963.457653587961</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45963.457653587961</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45963.457653587961</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45963.457653587961</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45963.457653587961</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45963.457653587961</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45963.457653587961</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45963.457653587961</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45963.457653587961</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45963.457653587961</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45963.457653587961</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45963.457653587961</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45963.457653587961</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45963.457653587961</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45963.457653587961</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45963.457653587961</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45963.457653587961</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45963.457653587961</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45963.457653587961</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45963.457653587961</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45963.457653587961</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45963.457653587961</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45963.457653587961</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45963.457653587961</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45963.457653587961</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45963.457653587961</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45963.457653587961</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45963.457653587961</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45963.457653587961</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45963.457653587961</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45963.457653587961</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45963.457653587961</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45963.457653587961</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45963.457653587961</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45963.457653587961</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45963.457653587961</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45963.457653587961</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45963.457653587961</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45963.457653587961</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45963.457653587961</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45963.457653587961</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45963.457653587961</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45963.457653587961</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45963.457653587961</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45963.457653587961</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45963.457653587961</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45963.457653587961</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45963.457653587961</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45963.457653587961</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45963.457653587961</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45963.457653587961</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45963.457653587961</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45963.457653587961</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45963.457653587961</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45963.457653587961</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45963.457653587961</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45963.457653587961</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45963.457653587961</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45963.457653587961</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45963.457653587961</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2"/>
        <v>45963.457653587961</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ref="G171:G234" ca="1" si="3">IFERROR(NOW()-F171,"-")</f>
        <v>45963.457653587961</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45963.457653587961</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45963.457653587961</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45963.457653587961</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45963.457653587961</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45963.457653587961</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45963.457653587961</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45963.457653587961</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45963.457653587961</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45963.457653587961</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45963.457653587961</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45963.457653587961</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45963.457653587961</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45963.457653587961</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45963.457653587961</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45963.457653587961</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45963.457653587961</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45963.457653587961</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45963.457653587961</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45963.457653587961</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45963.457653587961</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45963.457653587961</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45963.457653587961</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45963.457653587961</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45963.457653587961</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45963.457653587961</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45963.457653587961</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45963.457653587961</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45963.457653587961</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45963.457653587961</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45963.457653587961</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45963.457653587961</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45963.457653587961</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45963.457653587961</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45963.457653587961</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45963.457653587961</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45963.457653587961</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45963.457653587961</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45963.457653587961</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45963.457653587961</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45963.457653587961</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45963.457653587961</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45963.457653587961</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45963.457653587961</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45963.457653587961</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45963.457653587961</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45963.457653587961</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45963.457653587961</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45963.457653587961</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45963.457653587961</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45963.457653587961</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45963.457653587961</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45963.457653587961</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45963.457653587961</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45963.457653587961</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45963.457653587961</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45963.457653587961</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45963.457653587961</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45963.457653587961</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45963.457653587961</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45963.457653587961</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45963.457653587961</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45963.457653587961</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3"/>
        <v>45963.457653587961</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ref="G235:G298" ca="1" si="4">IFERROR(NOW()-F235,"-")</f>
        <v>45963.457653587961</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45963.457653587961</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45963.457653587961</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45963.457653587961</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45963.457653587961</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45963.457653587961</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45963.457653587961</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45963.457653587961</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45963.457653587961</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45963.457653587961</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45963.457653587961</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45963.457653587961</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45963.457653587961</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45963.457653587961</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45963.457653587961</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45963.457653587961</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45963.457653587961</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45963.457653587961</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45963.457653587961</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45963.457653587961</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45963.457653587961</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45963.457653587961</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45963.457653587961</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45963.457653587961</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45963.457653587961</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45963.457653587961</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45963.457653587961</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45963.457653587961</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45963.457653587961</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45963.457653587961</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45963.457653587961</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45963.457653587961</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45963.457653587961</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45963.457653587961</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45963.457653587961</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45963.457653587961</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45963.457653587961</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45963.457653587961</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45963.457653587961</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45963.457653587961</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45963.457653587961</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45963.457653587961</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45963.457653587961</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45963.457653587961</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45963.457653587961</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45963.457653587961</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45963.457653587961</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45963.457653587961</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45963.457653587961</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45963.457653587961</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45963.457653587961</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45963.457653587961</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45963.457653587961</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45963.457653587961</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45963.457653587961</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45963.457653587961</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45963.457653587961</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45963.457653587961</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45963.457653587961</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45963.457653587961</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45963.457653587961</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45963.457653587961</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45963.457653587961</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4"/>
        <v>45963.457653587961</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ref="G299:G362" ca="1" si="5">IFERROR(NOW()-F299,"-")</f>
        <v>45963.457653587961</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45963.457653587961</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45963.457653587961</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45963.457653587961</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45963.457653587961</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45963.457653587961</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45963.457653587961</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45963.457653587961</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45963.457653587961</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45963.457653587961</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45963.457653587961</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45963.457653587961</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45963.457653587961</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45963.457653587961</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45963.457653587961</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45963.457653587961</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45963.457653587961</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45963.457653587961</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45963.457653587961</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45963.457653587961</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45963.457653587961</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45963.457653587961</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45963.457653587961</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45963.457653587961</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45963.457653587961</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45963.457653587961</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45963.457653587961</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45963.457653587961</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45963.457653587961</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45963.457653587961</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45963.457653587961</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45963.457653587961</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45963.457653587961</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45963.457653587961</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45963.457653587961</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45963.457653587961</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45963.457653587961</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45963.457653587961</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45963.457653587961</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45963.457653587961</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45963.457653587961</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45963.457653587961</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45963.457653587961</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45963.457653587961</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45963.457653587961</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45963.457653587961</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45963.457653587961</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45963.457653587961</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45963.457653587961</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45963.457653587961</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45963.457653587961</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45963.457653587961</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45963.457653587961</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45963.457653587961</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45963.457653587961</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45963.457653587961</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45963.457653587961</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45963.457653587961</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45963.457653587961</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45963.457653587961</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45963.457653587961</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45963.457653587961</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45963.457653587961</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5"/>
        <v>45963.457653587961</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ref="G363:G426" ca="1" si="6">IFERROR(NOW()-F363,"-")</f>
        <v>45963.457653587961</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45963.457653587961</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45963.457653587961</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45963.457653587961</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45963.457653587961</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45963.457653587961</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45963.457653587961</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45963.457653587961</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45963.457653587961</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45963.457653587961</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45963.457653587961</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45963.457653587961</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45963.457653587961</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45963.457653587961</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45963.457653587961</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45963.457653587961</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45963.457653587961</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45963.457653587961</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45963.457653587961</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45963.457653587961</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45963.457653587961</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45963.457653587961</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45963.457653587961</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45963.457653587961</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45963.457653587961</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45963.457653587961</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45963.457653587961</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45963.457653587961</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45963.457653587961</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45963.457653587961</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45963.457653587961</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45963.457653587961</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45963.457653587961</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45963.457653587961</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45963.457653587961</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45963.457653587961</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45963.457653587961</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45963.457653587961</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45963.457653587961</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45963.457653587961</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45963.457653587961</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45963.457653587961</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45963.457653587961</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45963.457653587961</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45963.457653587961</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45963.457653587961</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45963.457653587961</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45963.457653587961</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45963.457653587961</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45963.457653587961</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45963.457653587961</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45963.457653587961</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45963.457653587961</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45963.457653587961</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45963.457653587961</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45963.457653587961</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45963.457653587961</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45963.457653587961</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45963.457653587961</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45963.457653587961</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45963.457653587961</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45963.457653587961</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45963.457653587961</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6"/>
        <v>45963.457653587961</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ref="G427:G490" ca="1" si="7">IFERROR(NOW()-F427,"-")</f>
        <v>45963.457653587961</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45963.457653587961</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45963.457653587961</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45963.457653587961</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45963.457653587961</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45963.457653587961</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45963.457653587961</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45963.457653587961</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45963.457653587961</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45963.457653587961</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45963.457653587961</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45963.457653587961</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45963.457653587961</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45963.457653587961</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45963.457653587961</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45963.457653587961</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45963.457653587961</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45963.457653587961</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45963.457653587961</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45963.457653587961</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45963.457653587961</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45963.457653587961</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45963.457653587961</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45963.457653587961</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45963.457653587961</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45963.457653587961</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45963.457653587961</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45963.457653587961</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45963.457653587961</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45963.457653587961</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45963.457653587961</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45963.457653587961</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45963.457653587961</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45963.457653587961</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45963.457653587961</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45963.457653587961</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45963.457653587961</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45963.457653587961</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45963.457653587961</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45963.457653587961</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45963.457653587961</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45963.457653587961</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45963.457653587961</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45963.457653587961</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45963.457653587961</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45963.457653587961</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45963.457653587961</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45963.457653587961</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45963.457653587961</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45963.457653587961</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45963.457653587961</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45963.457653587961</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45963.457653587961</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45963.457653587961</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45963.457653587961</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45963.457653587961</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45963.457653587961</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45963.457653587961</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45963.457653587961</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45963.457653587961</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45963.457653587961</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45963.457653587961</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45963.457653587961</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7"/>
        <v>45963.457653587961</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ref="G491:G554" ca="1" si="8">IFERROR(NOW()-F491,"-")</f>
        <v>45963.457653587961</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45963.457653587961</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45963.457653587961</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45963.457653587961</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45963.457653587961</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45963.457653587961</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45963.457653587961</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45963.457653587961</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45963.457653587961</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45963.457653587961</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45963.457653587961</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45963.457653587961</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45963.457653587961</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45963.457653587961</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45963.457653587961</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45963.457653587961</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45963.457653587961</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45963.457653587961</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45963.457653587961</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45963.457653587961</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45963.457653587961</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45963.457653587961</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45963.457653587961</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45963.457653587961</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45963.457653587961</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45963.457653587961</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45963.457653587961</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45963.457653587961</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45963.457653587961</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45963.457653587961</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45963.457653587961</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45963.457653587961</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45963.457653587961</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45963.457653587961</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45963.457653587961</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45963.457653587961</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45963.457653587961</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45963.457653587961</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45963.457653587961</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45963.457653587961</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45963.457653587961</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45963.457653587961</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45963.457653587961</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45963.457653587961</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45963.457653587961</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45963.457653587961</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45963.457653587961</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45963.457653587961</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45963.457653587961</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45963.457653587961</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45963.457653587961</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45963.457653587961</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45963.457653587961</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45963.457653587961</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45963.457653587961</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45963.457653587961</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45963.457653587961</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45963.457653587961</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45963.457653587961</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45963.457653587961</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45963.457653587961</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45963.457653587961</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45963.457653587961</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8"/>
        <v>45963.457653587961</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ref="G555:G618" ca="1" si="9">IFERROR(NOW()-F555,"-")</f>
        <v>45963.457653587961</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45963.457653587961</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45963.457653587961</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45963.457653587961</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45963.457653587961</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45963.457653587961</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45963.457653587961</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45963.457653587961</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45963.457653587961</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45963.457653587961</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45963.457653587961</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45963.457653587961</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45963.457653587961</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45963.457653587961</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45963.457653587961</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45963.457653587961</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45963.457653587961</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45963.457653587961</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45963.457653587961</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45963.457653587961</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45963.457653587961</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45963.457653587961</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45963.457653587961</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45963.457653587961</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45963.457653587961</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45963.457653587961</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45963.457653587961</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45963.457653587961</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45963.457653587961</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45963.457653587961</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45963.457653587961</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45963.457653587961</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45963.457653587961</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45963.457653587961</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45963.457653587961</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45963.457653587961</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45963.457653587961</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45963.457653587961</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45963.457653587961</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45963.457653587961</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45963.457653587961</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45963.457653587961</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45963.457653587961</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45963.457653587961</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45963.457653587961</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45963.457653587961</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45963.457653587961</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45963.457653587961</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45963.457653587961</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45963.457653587961</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45963.457653587961</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45963.457653587961</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45963.457653587961</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45963.457653587961</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45963.457653587961</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45963.457653587961</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45963.457653587961</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45963.457653587961</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45963.457653587961</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45963.457653587961</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45963.457653587961</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45963.457653587961</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45963.457653587961</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9"/>
        <v>45963.457653587961</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ref="G619:G682" ca="1" si="10">IFERROR(NOW()-F619,"-")</f>
        <v>45963.457653587961</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45963.457653587961</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45963.457653587961</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45963.457653587961</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45963.457653587961</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45963.457653587961</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45963.457653587961</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45963.457653587961</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45963.457653587961</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45963.457653587961</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45963.457653587961</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45963.457653587961</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45963.457653587961</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45963.457653587961</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45963.457653587961</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45963.457653587961</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45963.457653587961</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45963.457653587961</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45963.457653587961</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45963.457653587961</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45963.457653587961</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45963.457653587961</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45963.457653587961</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45963.457653587961</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45963.457653587961</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45963.457653587961</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45963.457653587961</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45963.457653587961</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45963.457653587961</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45963.457653587961</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45963.457653587961</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45963.457653587961</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45963.457653587961</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45963.457653587961</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45963.457653587961</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45963.457653587961</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45963.457653587961</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45963.457653587961</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45963.457653587961</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45963.457653587961</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45963.457653587961</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45963.457653587961</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45963.457653587961</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45963.457653587961</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45963.457653587961</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45963.457653587961</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45963.457653587961</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45963.457653587961</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45963.457653587961</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45963.457653587961</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45963.457653587961</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45963.457653587961</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45963.457653587961</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45963.457653587961</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45963.457653587961</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45963.457653587961</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45963.457653587961</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45963.457653587961</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45963.457653587961</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45963.457653587961</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45963.457653587961</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45963.457653587961</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45963.457653587961</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0"/>
        <v>45963.457653587961</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ref="G683:G746" ca="1" si="11">IFERROR(NOW()-F683,"-")</f>
        <v>45963.457653587961</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45963.457653587961</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45963.457653587961</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45963.457653587961</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45963.457653587961</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45963.457653587961</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45963.457653587961</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45963.457653587961</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45963.457653587961</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45963.457653587961</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45963.457653587961</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45963.457653587961</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45963.457653587961</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45963.457653587961</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45963.457653587961</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45963.457653587961</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45963.457653587961</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45963.457653587961</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45963.457653587961</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45963.457653587961</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45963.457653587961</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45963.457653587961</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45963.457653587961</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45963.457653587961</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45963.457653587961</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45963.457653587961</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45963.457653587961</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45963.457653587961</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45963.457653587961</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45963.457653587961</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45963.457653587961</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45963.457653587961</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45963.457653587961</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45963.457653587961</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45963.457653587961</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45963.457653587961</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45963.457653587961</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45963.457653587961</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45963.457653587961</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45963.457653587961</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45963.457653587961</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45963.457653587961</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45963.457653587961</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45963.457653587961</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45963.457653587961</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45963.457653587961</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45963.457653587961</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45963.457653587961</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45963.457653587961</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45963.457653587961</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45963.457653587961</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45963.457653587961</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45963.457653587961</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45963.457653587961</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45963.457653587961</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45963.457653587961</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45963.457653587961</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45963.457653587961</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45963.457653587961</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45963.457653587961</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45963.457653587961</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45963.457653587961</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45963.457653587961</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1"/>
        <v>45963.457653587961</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ref="G747:G810" ca="1" si="12">IFERROR(NOW()-F747,"-")</f>
        <v>45963.457653587961</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45963.457653587961</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45963.457653587961</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45963.457653587961</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45963.457653587961</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45963.457653587961</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45963.457653587961</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45963.457653587961</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45963.457653587961</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45963.457653587961</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45963.457653587961</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45963.457653587961</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45963.457653587961</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45963.457653587961</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45963.457653587961</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45963.457653587961</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45963.457653587961</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45963.457653587961</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45963.457653587961</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45963.457653587961</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45963.457653587961</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45963.457653587961</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45963.457653587961</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45963.457653587961</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45963.457653587961</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45963.457653587961</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45963.457653587961</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45963.457653587961</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45963.457653587961</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45963.457653587961</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45963.457653587961</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45963.457653587961</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45963.457653587961</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45963.457653587961</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45963.457653587961</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45963.457653587961</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45963.457653587961</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45963.457653587961</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45963.457653587961</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45963.457653587961</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45963.457653587961</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45963.457653587961</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45963.457653587961</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45963.457653587961</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45963.457653587961</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45963.457653587961</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45963.457653587961</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45963.457653587961</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45963.457653587961</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45963.457653587961</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45963.457653587961</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45963.457653587961</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45963.457653587961</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45963.457653587961</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45963.457653587961</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45963.457653587961</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45963.457653587961</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45963.457653587961</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45963.457653587961</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45963.457653587961</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45963.457653587961</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45963.457653587961</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45963.457653587961</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2"/>
        <v>45963.457653587961</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ref="G811:G874" ca="1" si="13">IFERROR(NOW()-F811,"-")</f>
        <v>45963.457653587961</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45963.457653587961</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45963.457653587961</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45963.457653587961</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45963.457653587961</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45963.457653587961</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45963.457653587961</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45963.457653587961</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45963.457653587961</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45963.457653587961</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45963.457653587961</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45963.457653587961</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45963.457653587961</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45963.457653587961</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45963.457653587961</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45963.457653587961</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45963.457653587961</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45963.457653587961</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45963.457653587961</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45963.457653587961</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45963.457653587961</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45963.457653587961</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45963.457653587961</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45963.457653587961</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45963.457653587961</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45963.457653587961</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45963.457653587961</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45963.457653587961</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45963.457653587961</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45963.457653587961</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45963.457653587961</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45963.457653587961</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45963.457653587961</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45963.457653587961</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45963.457653587961</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45963.457653587961</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45963.457653587961</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45963.457653587961</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45963.457653587961</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45963.457653587961</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45963.457653587961</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45963.457653587961</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45963.457653587961</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45963.457653587961</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45963.457653587961</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45963.457653587961</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45963.457653587961</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45963.457653587961</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45963.457653587961</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45963.457653587961</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45963.457653587961</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45963.457653587961</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45963.457653587961</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45963.457653587961</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45963.457653587961</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45963.457653587961</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45963.457653587961</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45963.457653587961</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45963.457653587961</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45963.457653587961</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45963.457653587961</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45963.457653587961</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45963.457653587961</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3"/>
        <v>45963.457653587961</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ref="G875:G938" ca="1" si="14">IFERROR(NOW()-F875,"-")</f>
        <v>45963.457653587961</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45963.457653587961</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45963.457653587961</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45963.457653587961</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45963.457653587961</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45963.457653587961</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45963.457653587961</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45963.457653587961</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45963.457653587961</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45963.457653587961</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45963.457653587961</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45963.457653587961</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45963.457653587961</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45963.457653587961</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45963.457653587961</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45963.457653587961</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45963.457653587961</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45963.457653587961</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45963.457653587961</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45963.457653587961</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45963.457653587961</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45963.457653587961</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45963.457653587961</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45963.457653587961</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45963.457653587961</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45963.457653587961</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45963.457653587961</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45963.457653587961</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45963.457653587961</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45963.457653587961</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45963.457653587961</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45963.457653587961</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45963.457653587961</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45963.457653587961</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45963.457653587961</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45963.457653587961</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45963.457653587961</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45963.457653587961</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45963.457653587961</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45963.457653587961</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45963.457653587961</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45963.457653587961</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45963.457653587961</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45963.457653587961</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45963.457653587961</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45963.457653587961</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45963.457653587961</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45963.457653587961</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45963.457653587961</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45963.457653587961</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45963.457653587961</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45963.457653587961</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45963.457653587961</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45963.457653587961</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45963.457653587961</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45963.457653587961</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45963.457653587961</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45963.457653587961</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45963.457653587961</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45963.457653587961</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45963.457653587961</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45963.457653587961</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45963.457653587961</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4"/>
        <v>45963.457653587961</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ref="G939:G1002" ca="1" si="15">IFERROR(NOW()-F939,"-")</f>
        <v>45963.457653587961</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45963.457653587961</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45963.457653587961</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45963.457653587961</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45963.457653587961</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45963.457653587961</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45963.457653587961</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45963.457653587961</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45963.457653587961</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45963.457653587961</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45963.457653587961</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45963.457653587961</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45963.457653587961</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45963.457653587961</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45963.457653587961</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45963.457653587961</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45963.457653587961</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45963.457653587961</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45963.457653587961</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45963.457653587961</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45963.457653587961</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45963.457653587961</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45963.457653587961</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45963.457653587961</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45963.457653587961</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45963.457653587961</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45963.457653587961</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45963.457653587961</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45963.457653587961</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45963.457653587961</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45963.457653587961</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45963.457653587961</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45963.457653587961</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45963.457653587961</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45963.457653587961</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45963.457653587961</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45963.457653587961</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45963.457653587961</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45963.457653587961</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45963.457653587961</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45963.457653587961</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45963.457653587961</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45963.457653587961</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45963.457653587961</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45963.457653587961</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45963.457653587961</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45963.457653587961</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45963.457653587961</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45963.457653587961</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45963.457653587961</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45963.457653587961</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45963.457653587961</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45963.457653587961</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45963.457653587961</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45963.457653587961</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45963.457653587961</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45963.457653587961</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45963.457653587961</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45963.457653587961</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45963.457653587961</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45963.457653587961</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45963.457653587961</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45963.457653587961</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5"/>
        <v>45963.457653587961</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ref="G1003:G1066" ca="1" si="16">IFERROR(NOW()-F1003,"-")</f>
        <v>45963.457653587961</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45963.457653587961</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45963.457653587961</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45963.457653587961</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45963.457653587961</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45963.457653587961</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45963.457653587961</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45963.457653587961</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45963.457653587961</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45963.457653587961</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45963.457653587961</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45963.457653587961</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45963.457653587961</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45963.457653587961</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45963.457653587961</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45963.457653587961</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45963.457653587961</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45963.457653587961</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45963.457653587961</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45963.457653587961</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45963.457653587961</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45963.457653587961</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45963.457653587961</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45963.457653587961</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45963.457653587961</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45963.457653587961</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45963.457653587961</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45963.457653587961</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45963.457653587961</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45963.457653587961</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45963.457653587961</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45963.457653587961</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45963.457653587961</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45963.457653587961</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45963.457653587961</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45963.457653587961</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45963.457653587961</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45963.457653587961</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45963.457653587961</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45963.457653587961</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45963.457653587961</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45963.457653587961</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45963.457653587961</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45963.457653587961</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45963.457653587961</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45963.457653587961</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45963.457653587961</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45963.457653587961</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45963.457653587961</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45963.457653587961</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45963.457653587961</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45963.457653587961</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45963.457653587961</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45963.457653587961</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45963.457653587961</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45963.457653587961</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45963.457653587961</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45963.457653587961</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45963.457653587961</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45963.457653587961</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45963.457653587961</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45963.457653587961</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45963.457653587961</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6"/>
        <v>45963.457653587961</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ref="G1067:G1081" ca="1" si="17">IFERROR(NOW()-F1067,"-")</f>
        <v>45963.457653587961</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45963.457653587961</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45963.457653587961</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45963.457653587961</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45963.457653587961</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45963.457653587961</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45963.457653587961</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45963.457653587961</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45963.457653587961</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45963.457653587961</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45963.457653587961</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45963.457653587961</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45963.457653587961</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45963.457653587961</v>
      </c>
      <c r="H1080" s="22"/>
      <c r="I1080" s="19" t="str">
        <f>IFERROR(VLOOKUP(D1080,DB!A:F,6,0),"")</f>
        <v/>
      </c>
      <c r="J1080" s="18" t="str">
        <f>IFERROR(VLOOKUP(D1080,DB!A:G,7,0),"")</f>
        <v/>
      </c>
      <c r="K1080" s="46"/>
      <c r="L1080" s="23" t="str">
        <f>IFERROR(VLOOKUP(D1080,DB!A:I,9,0),"")</f>
        <v/>
      </c>
    </row>
    <row r="1081" spans="1:12" ht="15" customHeight="1">
      <c r="A1081" s="19"/>
      <c r="B1081" s="62" t="str">
        <f>IFERROR(VLOOKUP(D1081,DB!A:K,11,0),"")</f>
        <v/>
      </c>
      <c r="C1081" s="18"/>
      <c r="D1081" s="18"/>
      <c r="E1081" s="18"/>
      <c r="F1081" s="20"/>
      <c r="G1081" s="21">
        <f t="shared" ca="1" si="17"/>
        <v>45963.457653587961</v>
      </c>
      <c r="H1081" s="22"/>
      <c r="I1081" s="19" t="str">
        <f>IFERROR(VLOOKUP(D1081,DB!A:F,6,0),"")</f>
        <v/>
      </c>
      <c r="J1081" s="18" t="str">
        <f>IFERROR(VLOOKUP(D1081,DB!A:G,7,0),"")</f>
        <v/>
      </c>
      <c r="K1081" s="46"/>
      <c r="L1081" s="23" t="str">
        <f>IFERROR(VLOOKUP(D1081,DB!A:I,9,0),"")</f>
        <v/>
      </c>
    </row>
  </sheetData>
  <dataValidations count="2">
    <dataValidation allowBlank="1" showInputMessage="1" showErrorMessage="1" sqref="E1" xr:uid="{5914219A-CB83-432D-936A-CC0CB6F3982A}"/>
    <dataValidation type="list" allowBlank="1" showInputMessage="1" showErrorMessage="1" sqref="E2:E108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4"/>
  <sheetViews>
    <sheetView tabSelected="1" workbookViewId="0">
      <selection activeCell="D8" sqref="D8"/>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62.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39113</v>
      </c>
      <c r="B2" s="93" t="str">
        <f>IFERROR(VLOOKUP(D2,DB!A:K,11,0),"")</f>
        <v>R4</v>
      </c>
      <c r="C2" s="96">
        <v>1</v>
      </c>
      <c r="D2" s="93" t="s">
        <v>35092</v>
      </c>
      <c r="E2" s="97" t="s">
        <v>39021</v>
      </c>
      <c r="F2" s="98">
        <v>45703.480717592596</v>
      </c>
      <c r="G2" s="99">
        <f ca="1">IFERROR(NOW()-F2,"")</f>
        <v>259.97693599536433</v>
      </c>
      <c r="H2" s="98">
        <v>45703.474768518521</v>
      </c>
      <c r="I2" s="98" t="str">
        <f>IFERROR(VLOOKUP(D2,DB!A:F,6,0),"")</f>
        <v>SCECO</v>
      </c>
      <c r="J2" s="98" t="str">
        <f>IFERROR(VLOOKUP(D2,DB!A:G,7,0),"")</f>
        <v>Dead</v>
      </c>
      <c r="K2" s="100" t="s">
        <v>39114</v>
      </c>
      <c r="L2" s="93" t="str">
        <f>IFERROR(VLOOKUP(D2,DB!A:I,9,0),"")</f>
        <v>Latis</v>
      </c>
    </row>
    <row r="3" spans="1:16" ht="26.25" customHeight="1">
      <c r="A3" s="168" t="s">
        <v>39115</v>
      </c>
      <c r="B3" s="118" t="str">
        <f>IFERROR(VLOOKUP(D3,DB!A:K,11,0),"")</f>
        <v>R4</v>
      </c>
      <c r="C3" s="119">
        <v>1</v>
      </c>
      <c r="D3" s="93" t="s">
        <v>28974</v>
      </c>
      <c r="E3" s="97" t="s">
        <v>39021</v>
      </c>
      <c r="F3" s="122">
        <v>45960.96875</v>
      </c>
      <c r="G3" s="123">
        <f ca="1">IFERROR(NOW()-F3,"")</f>
        <v>2.4889035879605217</v>
      </c>
      <c r="H3" s="122">
        <v>45960.963101851848</v>
      </c>
      <c r="I3" s="118" t="str">
        <f>IFERROR(VLOOKUP(D3,DB!A:F,6,0),"")</f>
        <v>SCECO</v>
      </c>
      <c r="J3" s="118" t="str">
        <f>IFERROR(VLOOKUP(D3,DB!A:G,7,0),"")</f>
        <v>Weak</v>
      </c>
      <c r="K3" s="124" t="s">
        <v>39116</v>
      </c>
      <c r="L3" s="120" t="str">
        <f>IFERROR(VLOOKUP(D3,DB!A:I,9,0),"")</f>
        <v>Latis</v>
      </c>
    </row>
    <row r="4" spans="1:16" ht="15" customHeight="1">
      <c r="A4" s="118" t="s">
        <v>39117</v>
      </c>
      <c r="B4" s="118" t="str">
        <f>IFERROR(VLOOKUP(D4,DB!A:K,11,0),"")</f>
        <v>R4</v>
      </c>
      <c r="C4" s="119">
        <v>1</v>
      </c>
      <c r="D4" s="120" t="s">
        <v>35858</v>
      </c>
      <c r="E4" s="97" t="s">
        <v>39021</v>
      </c>
      <c r="F4" s="122">
        <v>45963.332511574074</v>
      </c>
      <c r="G4" s="123">
        <f ca="1">IFERROR(NOW()-F4,"")</f>
        <v>0.12514201388694346</v>
      </c>
      <c r="H4" s="122">
        <v>45963.326585648145</v>
      </c>
      <c r="I4" s="118" t="str">
        <f>IFERROR(VLOOKUP(D4,DB!A:F,6,0),"")</f>
        <v>SCECO</v>
      </c>
      <c r="J4" s="118" t="str">
        <f>IFERROR(VLOOKUP(D4,DB!A:G,7,0),"")</f>
        <v>Dead</v>
      </c>
      <c r="K4" s="124" t="s">
        <v>39118</v>
      </c>
      <c r="L4" s="120" t="str">
        <f>IFERROR(VLOOKUP(D4,DB!A:I,9,0),"")</f>
        <v>Latis</v>
      </c>
    </row>
    <row r="5" spans="1:16" ht="15" customHeight="1">
      <c r="A5" s="118" t="s">
        <v>39119</v>
      </c>
      <c r="B5" s="118" t="str">
        <f>IFERROR(VLOOKUP(D5,DB!A:K,11,0),"")</f>
        <v>R4</v>
      </c>
      <c r="C5" s="119">
        <v>1</v>
      </c>
      <c r="D5" s="120" t="s">
        <v>34988</v>
      </c>
      <c r="E5" s="97" t="s">
        <v>39021</v>
      </c>
      <c r="F5" s="122">
        <v>45963.375972222224</v>
      </c>
      <c r="G5" s="123">
        <f ca="1">IFERROR(NOW()-F5,"")</f>
        <v>8.1681365736585576E-2</v>
      </c>
      <c r="H5" s="122">
        <v>45963.407789351855</v>
      </c>
      <c r="I5" s="118" t="str">
        <f>IFERROR(VLOOKUP(D5,DB!A:F,6,0),"")</f>
        <v>SCECO</v>
      </c>
      <c r="J5" s="118" t="str">
        <f>IFERROR(VLOOKUP(D5,DB!A:G,7,0),"")</f>
        <v>Dead</v>
      </c>
      <c r="K5" s="124" t="s">
        <v>39118</v>
      </c>
      <c r="L5" s="120" t="str">
        <f>IFERROR(VLOOKUP(D5,DB!A:I,9,0),"")</f>
        <v>Latis</v>
      </c>
    </row>
    <row r="6" spans="1:16" ht="15" customHeight="1">
      <c r="A6" s="118" t="s">
        <v>39120</v>
      </c>
      <c r="B6" s="118" t="str">
        <f>IFERROR(VLOOKUP(D6,DB!A:K,11,0),"")</f>
        <v>R4</v>
      </c>
      <c r="C6" s="119">
        <v>1</v>
      </c>
      <c r="D6" s="120" t="s">
        <v>34987</v>
      </c>
      <c r="E6" s="97" t="s">
        <v>39021</v>
      </c>
      <c r="F6" s="122">
        <v>45963.411041666666</v>
      </c>
      <c r="G6" s="123">
        <f ca="1">IFERROR(NOW()-F6,"")</f>
        <v>4.6611921294243075E-2</v>
      </c>
      <c r="H6" s="122">
        <v>45963.411041666666</v>
      </c>
      <c r="I6" s="118" t="str">
        <f>IFERROR(VLOOKUP(D6,DB!A:F,6,0),"")</f>
        <v>SCECO</v>
      </c>
      <c r="J6" s="118" t="str">
        <f>IFERROR(VLOOKUP(D6,DB!A:G,7,0),"")</f>
        <v>Vandalized</v>
      </c>
      <c r="K6" s="124" t="s">
        <v>39121</v>
      </c>
      <c r="L6" s="120" t="str">
        <f>IFERROR(VLOOKUP(D6,DB!A:I,9,0),"")</f>
        <v>Latis</v>
      </c>
    </row>
    <row r="7" spans="1:16" ht="15" customHeight="1">
      <c r="A7" s="118"/>
      <c r="B7" s="118" t="str">
        <f>IFERROR(VLOOKUP(D7,DB!A:K,11,0),"")</f>
        <v/>
      </c>
      <c r="C7" s="119"/>
      <c r="D7" s="120"/>
      <c r="E7" s="97" t="s">
        <v>39021</v>
      </c>
      <c r="F7" s="122"/>
      <c r="G7" s="123">
        <f ca="1">IFERROR(NOW()-F7,"")</f>
        <v>45963.457653587961</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t="s">
        <v>39021</v>
      </c>
      <c r="F8" s="122"/>
      <c r="G8" s="123">
        <f ca="1">IFERROR(NOW()-F8,"")</f>
        <v>45963.457653587961</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t="s">
        <v>39021</v>
      </c>
      <c r="F9" s="122"/>
      <c r="G9" s="123">
        <f ca="1">IFERROR(NOW()-F9,"")</f>
        <v>45963.457653587961</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t="s">
        <v>39021</v>
      </c>
      <c r="F10" s="122"/>
      <c r="G10" s="123">
        <f ca="1">IFERROR(NOW()-F10,"")</f>
        <v>45963.457653587961</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t="s">
        <v>39021</v>
      </c>
      <c r="F11" s="122"/>
      <c r="G11" s="123">
        <f ca="1">IFERROR(NOW()-F11,"")</f>
        <v>45963.457653587961</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t="s">
        <v>39021</v>
      </c>
      <c r="F12" s="122"/>
      <c r="G12" s="123">
        <f ca="1">IFERROR(NOW()-F12,"")</f>
        <v>45963.457653587961</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t="s">
        <v>39021</v>
      </c>
      <c r="F13" s="122"/>
      <c r="G13" s="123">
        <f ca="1">IFERROR(NOW()-F13,"")</f>
        <v>45963.457653587961</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t="s">
        <v>39021</v>
      </c>
      <c r="F14" s="122"/>
      <c r="G14" s="123">
        <f ca="1">IFERROR(NOW()-F14,"")</f>
        <v>45963.457653587961</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t="s">
        <v>39021</v>
      </c>
      <c r="F15" s="122"/>
      <c r="G15" s="123">
        <f ca="1">IFERROR(NOW()-F15,"")</f>
        <v>45963.457653587961</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t="s">
        <v>39021</v>
      </c>
      <c r="F16" s="122"/>
      <c r="G16" s="123">
        <f ca="1">IFERROR(NOW()-F16,"")</f>
        <v>45963.457653587961</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t="s">
        <v>39021</v>
      </c>
      <c r="F17" s="122"/>
      <c r="G17" s="123">
        <f ca="1">IFERROR(NOW()-F17,"")</f>
        <v>45963.457653587961</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t="s">
        <v>39021</v>
      </c>
      <c r="F18" s="122"/>
      <c r="G18" s="123">
        <f ca="1">IFERROR(NOW()-F18,"")</f>
        <v>45963.457653587961</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t="s">
        <v>39021</v>
      </c>
      <c r="F19" s="122"/>
      <c r="G19" s="123">
        <f ca="1">IFERROR(NOW()-F19,"")</f>
        <v>45963.457653587961</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t="s">
        <v>39021</v>
      </c>
      <c r="F20" s="122"/>
      <c r="G20" s="123">
        <f ca="1">IFERROR(NOW()-F20,"")</f>
        <v>45963.457653587961</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t="s">
        <v>39021</v>
      </c>
      <c r="F21" s="122"/>
      <c r="G21" s="123">
        <f ca="1">IFERROR(NOW()-F21,"")</f>
        <v>45963.457653587961</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t="s">
        <v>39021</v>
      </c>
      <c r="F22" s="122"/>
      <c r="G22" s="123">
        <f ca="1">IFERROR(NOW()-F22,"")</f>
        <v>45963.457653587961</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t="s">
        <v>39021</v>
      </c>
      <c r="F23" s="122"/>
      <c r="G23" s="123">
        <f ca="1">IFERROR(NOW()-F23,"")</f>
        <v>45963.457653587961</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t="s">
        <v>39021</v>
      </c>
      <c r="F24" s="122"/>
      <c r="G24" s="123">
        <f ca="1">IFERROR(NOW()-F24,"")</f>
        <v>45963.457653587961</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t="s">
        <v>39021</v>
      </c>
      <c r="F25" s="122"/>
      <c r="G25" s="123">
        <f ca="1">IFERROR(NOW()-F25,"")</f>
        <v>45963.457653587961</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t="s">
        <v>39021</v>
      </c>
      <c r="F26" s="122"/>
      <c r="G26" s="123">
        <f ca="1">IFERROR(NOW()-F26,"")</f>
        <v>45963.457653587961</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t="s">
        <v>39021</v>
      </c>
      <c r="F27" s="122"/>
      <c r="G27" s="123">
        <f ca="1">IFERROR(NOW()-F27,"")</f>
        <v>45963.457653587961</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t="s">
        <v>39021</v>
      </c>
      <c r="F28" s="122"/>
      <c r="G28" s="123">
        <f ca="1">IFERROR(NOW()-F28,"")</f>
        <v>45963.457653587961</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t="s">
        <v>39021</v>
      </c>
      <c r="F29" s="122"/>
      <c r="G29" s="123">
        <f ca="1">IFERROR(NOW()-F29,"")</f>
        <v>45963.457653587961</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t="s">
        <v>39021</v>
      </c>
      <c r="F30" s="122"/>
      <c r="G30" s="123">
        <f ca="1">IFERROR(NOW()-F30,"")</f>
        <v>45963.457653587961</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t="s">
        <v>39021</v>
      </c>
      <c r="F31" s="122"/>
      <c r="G31" s="123">
        <f ca="1">IFERROR(NOW()-F31,"")</f>
        <v>45963.457653587961</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45963.457653587961</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45963.457653587961</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45963.457653587961</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45963.457653587961</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45963.457653587961</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45963.457653587961</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45963.457653587961</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45963.457653587961</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45963.457653587961</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45963.457653587961</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45963.457653587961</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45963.457653587961</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45963.457653587961</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45963.457653587961</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45963.457653587961</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45963.457653587961</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45963.457653587961</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45963.457653587961</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45963.457653587961</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45963.457653587961</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45963.457653587961</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45963.457653587961</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45963.457653587961</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45963.457653587961</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45963.457653587961</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45963.457653587961</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45963.457653587961</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45963.457653587961</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45963.457653587961</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45963.457653587961</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45963.457653587961</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45963.457653587961</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45963.457653587961</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45963.457653587961</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45963.457653587961</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45963.457653587961</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45963.457653587961</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45963.457653587961</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45963.457653587961</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45963.457653587961</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45963.457653587961</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45963.457653587961</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45963.457653587961</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45963.457653587961</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45963.457653587961</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45963.457653587961</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45963.457653587961</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45963.457653587961</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45963.457653587961</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45963.457653587961</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45963.457653587961</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45963.457653587961</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45963.457653587961</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45963.457653587961</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45963.457653587961</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45963.457653587961</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45963.457653587961</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45963.457653587961</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45963.457653587961</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45963.457653587961</v>
      </c>
      <c r="H91" s="122"/>
      <c r="I91" s="118" t="str">
        <f>IFERROR(VLOOKUP(D91,DB!A:F,6,0),"")</f>
        <v/>
      </c>
      <c r="J91" s="118" t="str">
        <f>IFERROR(VLOOKUP(D91,DB!A:G,7,0),"")</f>
        <v/>
      </c>
      <c r="K91" s="124"/>
      <c r="L91" s="120" t="str">
        <f>IFERROR(VLOOKUP(D91,DB!A:I,9,0),"")</f>
        <v/>
      </c>
    </row>
    <row r="92" spans="1:12" ht="15" customHeight="1">
      <c r="A92" s="118"/>
      <c r="B92" s="118" t="str">
        <f>IFERROR(VLOOKUP(D92,DB!A:K,11,0),"")</f>
        <v/>
      </c>
      <c r="C92" s="119"/>
      <c r="D92" s="120"/>
      <c r="E92" s="121"/>
      <c r="F92" s="122"/>
      <c r="G92" s="123">
        <f ca="1">IFERROR(NOW()-F92,"")</f>
        <v>45963.457653587961</v>
      </c>
      <c r="H92" s="122"/>
      <c r="I92" s="118" t="str">
        <f>IFERROR(VLOOKUP(D92,DB!A:F,6,0),"")</f>
        <v/>
      </c>
      <c r="J92" s="118" t="str">
        <f>IFERROR(VLOOKUP(D92,DB!A:G,7,0),"")</f>
        <v/>
      </c>
      <c r="K92" s="124"/>
      <c r="L92" s="120" t="str">
        <f>IFERROR(VLOOKUP(D92,DB!A:I,9,0),"")</f>
        <v/>
      </c>
    </row>
    <row r="93" spans="1:12" ht="15" customHeight="1">
      <c r="A93" s="118"/>
      <c r="B93" s="118" t="str">
        <f>IFERROR(VLOOKUP(D93,DB!A:K,11,0),"")</f>
        <v/>
      </c>
      <c r="C93" s="119"/>
      <c r="D93" s="120"/>
      <c r="E93" s="121"/>
      <c r="F93" s="122"/>
      <c r="G93" s="123">
        <f ca="1">IFERROR(NOW()-F93,"")</f>
        <v>45963.457653587961</v>
      </c>
      <c r="H93" s="122"/>
      <c r="I93" s="118" t="str">
        <f>IFERROR(VLOOKUP(D93,DB!A:F,6,0),"")</f>
        <v/>
      </c>
      <c r="J93" s="118" t="str">
        <f>IFERROR(VLOOKUP(D93,DB!A:G,7,0),"")</f>
        <v/>
      </c>
      <c r="K93" s="124"/>
      <c r="L93" s="120" t="str">
        <f>IFERROR(VLOOKUP(D93,DB!A:I,9,0),"")</f>
        <v/>
      </c>
    </row>
    <row r="94" spans="1:12" ht="15" customHeight="1">
      <c r="A94" s="118"/>
      <c r="B94" s="118" t="str">
        <f>IFERROR(VLOOKUP(D94,DB!A:K,11,0),"")</f>
        <v/>
      </c>
      <c r="C94" s="119"/>
      <c r="D94" s="120"/>
      <c r="E94" s="121"/>
      <c r="F94" s="122"/>
      <c r="G94" s="123">
        <f ca="1">IFERROR(NOW()-F94,"")</f>
        <v>45963.457653587961</v>
      </c>
      <c r="H94" s="122"/>
      <c r="I94" s="118" t="str">
        <f>IFERROR(VLOOKUP(D94,DB!A:F,6,0),"")</f>
        <v/>
      </c>
      <c r="J94" s="118" t="str">
        <f>IFERROR(VLOOKUP(D94,DB!A:G,7,0),"")</f>
        <v/>
      </c>
      <c r="K94" s="124"/>
      <c r="L94" s="120" t="str">
        <f>IFERROR(VLOOKUP(D94,DB!A:I,9,0),"")</f>
        <v/>
      </c>
    </row>
    <row r="95" spans="1:12" ht="15" customHeight="1">
      <c r="A95" s="118"/>
      <c r="B95" s="118" t="str">
        <f>IFERROR(VLOOKUP(D95,DB!A:K,11,0),"")</f>
        <v/>
      </c>
      <c r="C95" s="119"/>
      <c r="D95" s="120"/>
      <c r="E95" s="121"/>
      <c r="F95" s="122"/>
      <c r="G95" s="123">
        <f ca="1">IFERROR(NOW()-F95,"")</f>
        <v>45963.457653587961</v>
      </c>
      <c r="H95" s="122"/>
      <c r="I95" s="118" t="str">
        <f>IFERROR(VLOOKUP(D95,DB!A:F,6,0),"")</f>
        <v/>
      </c>
      <c r="J95" s="118" t="str">
        <f>IFERROR(VLOOKUP(D95,DB!A:G,7,0),"")</f>
        <v/>
      </c>
      <c r="K95" s="124"/>
      <c r="L95" s="120" t="str">
        <f>IFERROR(VLOOKUP(D95,DB!A:I,9,0),"")</f>
        <v/>
      </c>
    </row>
    <row r="96" spans="1:12" ht="15" customHeight="1">
      <c r="A96" s="118"/>
      <c r="B96" s="118" t="str">
        <f>IFERROR(VLOOKUP(D96,DB!A:K,11,0),"")</f>
        <v/>
      </c>
      <c r="C96" s="119"/>
      <c r="D96" s="120"/>
      <c r="E96" s="121"/>
      <c r="F96" s="122"/>
      <c r="G96" s="123">
        <f ca="1">IFERROR(NOW()-F96,"")</f>
        <v>45963.457653587961</v>
      </c>
      <c r="H96" s="122"/>
      <c r="I96" s="118" t="str">
        <f>IFERROR(VLOOKUP(D96,DB!A:F,6,0),"")</f>
        <v/>
      </c>
      <c r="J96" s="118" t="str">
        <f>IFERROR(VLOOKUP(D96,DB!A:G,7,0),"")</f>
        <v/>
      </c>
      <c r="K96" s="124"/>
      <c r="L96" s="120" t="str">
        <f>IFERROR(VLOOKUP(D96,DB!A:I,9,0),"")</f>
        <v/>
      </c>
    </row>
    <row r="97" spans="1:12" ht="15" customHeight="1">
      <c r="A97" s="118"/>
      <c r="B97" s="118" t="str">
        <f>IFERROR(VLOOKUP(D97,DB!A:K,11,0),"")</f>
        <v/>
      </c>
      <c r="C97" s="119"/>
      <c r="D97" s="120"/>
      <c r="E97" s="121"/>
      <c r="F97" s="122"/>
      <c r="G97" s="123">
        <f ca="1">IFERROR(NOW()-F97,"")</f>
        <v>45963.457653587961</v>
      </c>
      <c r="H97" s="122"/>
      <c r="I97" s="118" t="str">
        <f>IFERROR(VLOOKUP(D97,DB!A:F,6,0),"")</f>
        <v/>
      </c>
      <c r="J97" s="118" t="str">
        <f>IFERROR(VLOOKUP(D97,DB!A:G,7,0),"")</f>
        <v/>
      </c>
      <c r="K97" s="124"/>
      <c r="L97" s="120" t="str">
        <f>IFERROR(VLOOKUP(D97,DB!A:I,9,0),"")</f>
        <v/>
      </c>
    </row>
    <row r="98" spans="1:12" ht="15" customHeight="1">
      <c r="A98" s="118"/>
      <c r="B98" s="118" t="str">
        <f>IFERROR(VLOOKUP(D98,DB!A:K,11,0),"")</f>
        <v/>
      </c>
      <c r="C98" s="119"/>
      <c r="D98" s="120"/>
      <c r="E98" s="121"/>
      <c r="F98" s="122"/>
      <c r="G98" s="123">
        <f ca="1">IFERROR(NOW()-F98,"")</f>
        <v>45963.457653587961</v>
      </c>
      <c r="H98" s="122"/>
      <c r="I98" s="118" t="str">
        <f>IFERROR(VLOOKUP(D98,DB!A:F,6,0),"")</f>
        <v/>
      </c>
      <c r="J98" s="118" t="str">
        <f>IFERROR(VLOOKUP(D98,DB!A:G,7,0),"")</f>
        <v/>
      </c>
      <c r="K98" s="124"/>
      <c r="L98" s="120" t="str">
        <f>IFERROR(VLOOKUP(D98,DB!A:I,9,0),"")</f>
        <v/>
      </c>
    </row>
    <row r="99" spans="1:12" ht="15" customHeight="1">
      <c r="A99" s="118"/>
      <c r="B99" s="118" t="str">
        <f>IFERROR(VLOOKUP(D99,DB!A:K,11,0),"")</f>
        <v/>
      </c>
      <c r="C99" s="119"/>
      <c r="D99" s="120"/>
      <c r="E99" s="121"/>
      <c r="F99" s="122"/>
      <c r="G99" s="123">
        <f ca="1">IFERROR(NOW()-F99,"")</f>
        <v>45963.457653587961</v>
      </c>
      <c r="H99" s="122"/>
      <c r="I99" s="118" t="str">
        <f>IFERROR(VLOOKUP(D99,DB!A:F,6,0),"")</f>
        <v/>
      </c>
      <c r="J99" s="118" t="str">
        <f>IFERROR(VLOOKUP(D99,DB!A:G,7,0),"")</f>
        <v/>
      </c>
      <c r="K99" s="124"/>
      <c r="L99" s="120" t="str">
        <f>IFERROR(VLOOKUP(D99,DB!A:I,9,0),"")</f>
        <v/>
      </c>
    </row>
    <row r="100" spans="1:12" ht="15" customHeight="1">
      <c r="A100" s="118"/>
      <c r="B100" s="118" t="str">
        <f>IFERROR(VLOOKUP(D100,DB!A:K,11,0),"")</f>
        <v/>
      </c>
      <c r="C100" s="119"/>
      <c r="D100" s="120"/>
      <c r="E100" s="121"/>
      <c r="F100" s="122"/>
      <c r="G100" s="123">
        <f ca="1">IFERROR(NOW()-F100,"")</f>
        <v>45963.457653587961</v>
      </c>
      <c r="H100" s="122"/>
      <c r="I100" s="118" t="str">
        <f>IFERROR(VLOOKUP(D100,DB!A:F,6,0),"")</f>
        <v/>
      </c>
      <c r="J100" s="118" t="str">
        <f>IFERROR(VLOOKUP(D100,DB!A:G,7,0),"")</f>
        <v/>
      </c>
      <c r="K100" s="124"/>
      <c r="L100" s="120" t="str">
        <f>IFERROR(VLOOKUP(D100,DB!A:I,9,0),"")</f>
        <v/>
      </c>
    </row>
    <row r="101" spans="1:12" ht="15" customHeight="1">
      <c r="A101" s="118"/>
      <c r="B101" s="118" t="str">
        <f>IFERROR(VLOOKUP(D101,DB!A:K,11,0),"")</f>
        <v/>
      </c>
      <c r="C101" s="119"/>
      <c r="D101" s="120"/>
      <c r="E101" s="121"/>
      <c r="F101" s="122"/>
      <c r="G101" s="123">
        <f ca="1">IFERROR(NOW()-F101,"")</f>
        <v>45963.457653587961</v>
      </c>
      <c r="H101" s="122"/>
      <c r="I101" s="118" t="str">
        <f>IFERROR(VLOOKUP(D101,DB!A:F,6,0),"")</f>
        <v/>
      </c>
      <c r="J101" s="118" t="str">
        <f>IFERROR(VLOOKUP(D101,DB!A:G,7,0),"")</f>
        <v/>
      </c>
      <c r="K101" s="124"/>
      <c r="L101" s="120" t="str">
        <f>IFERROR(VLOOKUP(D101,DB!A:I,9,0),"")</f>
        <v/>
      </c>
    </row>
    <row r="102" spans="1:12" ht="15" customHeight="1">
      <c r="A102" s="118"/>
      <c r="B102" s="118" t="str">
        <f>IFERROR(VLOOKUP(D102,DB!A:K,11,0),"")</f>
        <v/>
      </c>
      <c r="C102" s="119"/>
      <c r="D102" s="120"/>
      <c r="E102" s="121"/>
      <c r="F102" s="122"/>
      <c r="G102" s="123">
        <f ca="1">IFERROR(NOW()-F102,"")</f>
        <v>45963.457653587961</v>
      </c>
      <c r="H102" s="122"/>
      <c r="I102" s="118" t="str">
        <f>IFERROR(VLOOKUP(D102,DB!A:F,6,0),"")</f>
        <v/>
      </c>
      <c r="J102" s="118" t="str">
        <f>IFERROR(VLOOKUP(D102,DB!A:G,7,0),"")</f>
        <v/>
      </c>
      <c r="K102" s="124"/>
      <c r="L102" s="120" t="str">
        <f>IFERROR(VLOOKUP(D102,DB!A:I,9,0),"")</f>
        <v/>
      </c>
    </row>
    <row r="103" spans="1:12" ht="15" customHeight="1">
      <c r="A103" s="118"/>
      <c r="B103" s="118" t="str">
        <f>IFERROR(VLOOKUP(D103,DB!A:K,11,0),"")</f>
        <v/>
      </c>
      <c r="C103" s="119"/>
      <c r="D103" s="120"/>
      <c r="E103" s="121"/>
      <c r="F103" s="122"/>
      <c r="G103" s="123">
        <f ca="1">IFERROR(NOW()-F103,"")</f>
        <v>45963.457653587961</v>
      </c>
      <c r="H103" s="122"/>
      <c r="I103" s="118" t="str">
        <f>IFERROR(VLOOKUP(D103,DB!A:F,6,0),"")</f>
        <v/>
      </c>
      <c r="J103" s="118" t="str">
        <f>IFERROR(VLOOKUP(D103,DB!A:G,7,0),"")</f>
        <v/>
      </c>
      <c r="K103" s="124"/>
      <c r="L103" s="120" t="str">
        <f>IFERROR(VLOOKUP(D103,DB!A:I,9,0),"")</f>
        <v/>
      </c>
    </row>
    <row r="104" spans="1:12" ht="15" customHeight="1">
      <c r="A104" s="125"/>
      <c r="B104" s="125" t="str">
        <f>IFERROR(VLOOKUP(D104,DB!A:K,11,0),"")</f>
        <v/>
      </c>
      <c r="C104" s="126"/>
      <c r="D104" s="127"/>
      <c r="E104" s="128"/>
      <c r="F104" s="129"/>
      <c r="G104" s="130">
        <f ca="1">IFERROR(NOW()-F104,"")</f>
        <v>45963.457653587961</v>
      </c>
      <c r="H104" s="129"/>
      <c r="I104" s="125" t="str">
        <f>IFERROR(VLOOKUP(D104,DB!A:F,6,0),"")</f>
        <v/>
      </c>
      <c r="J104" s="125" t="str">
        <f>IFERROR(VLOOKUP(D104,DB!A:G,7,0),"")</f>
        <v/>
      </c>
      <c r="K104" s="131"/>
      <c r="L104" s="127" t="str">
        <f>IFERROR(VLOOKUP(D104,DB!A:I,9,0),"")</f>
        <v/>
      </c>
    </row>
  </sheetData>
  <dataValidations count="2">
    <dataValidation allowBlank="1" showInputMessage="1" showErrorMessage="1" sqref="E1" xr:uid="{A4F81451-56CC-4543-9497-104C4E44EE4B}"/>
    <dataValidation type="list" allowBlank="1" showInputMessage="1" showErrorMessage="1" sqref="E2:E3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5"/>
  <sheetViews>
    <sheetView workbookViewId="0">
      <selection activeCell="D5" sqre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39122</v>
      </c>
      <c r="B2" s="37" t="str">
        <f>IFERROR(VLOOKUP(D2,DB!A:K,11,0),"")</f>
        <v>R5</v>
      </c>
      <c r="C2" s="37">
        <v>3</v>
      </c>
      <c r="D2" s="117" t="s">
        <v>36011</v>
      </c>
      <c r="E2" s="37" t="s">
        <v>39021</v>
      </c>
      <c r="F2" s="38">
        <v>45891.832060185188</v>
      </c>
      <c r="G2" s="143">
        <f ca="1">IFERROR(NOW()-F2,"")</f>
        <v>71.625593402772211</v>
      </c>
      <c r="H2" s="38">
        <v>45891.790393518517</v>
      </c>
      <c r="I2" s="37" t="str">
        <f>IFERROR(VLOOKUP(D2,DB!A:F,6,0),"")</f>
        <v>Generator-SG</v>
      </c>
      <c r="J2" s="37" t="str">
        <f>IFERROR(VLOOKUP(D2,DB!A:G,7,0),"")</f>
        <v>Vandalized</v>
      </c>
      <c r="K2" s="37" t="s">
        <v>39123</v>
      </c>
      <c r="L2" s="37" t="str">
        <f>IFERROR(VLOOKUP(D2,DB!A:I,9,0),"")</f>
        <v>Latis</v>
      </c>
      <c r="M2" s="116"/>
    </row>
    <row r="3" spans="1:13" ht="30.75">
      <c r="A3" s="37" t="s">
        <v>39124</v>
      </c>
      <c r="B3" s="37" t="str">
        <f>IFERROR(VLOOKUP(D3,DB!A:K,11,0),"")</f>
        <v>R5</v>
      </c>
      <c r="C3" s="37">
        <v>1</v>
      </c>
      <c r="D3" s="37" t="s">
        <v>33268</v>
      </c>
      <c r="E3" s="37" t="s">
        <v>39102</v>
      </c>
      <c r="F3" s="38">
        <v>45926.188877314817</v>
      </c>
      <c r="G3" s="143">
        <f t="shared" ref="G3" ca="1" si="0">IFERROR(NOW()-F3,"")</f>
        <v>37.268776273143885</v>
      </c>
      <c r="H3" s="38">
        <v>45926.158159722225</v>
      </c>
      <c r="I3" s="37" t="str">
        <f>IFERROR(VLOOKUP(D3,DB!A:F,6,0),"")</f>
        <v>SCECO</v>
      </c>
      <c r="J3" s="37" t="str">
        <f>IFERROR(VLOOKUP(D3,DB!A:G,7,0),"")</f>
        <v>Good</v>
      </c>
      <c r="K3" s="37" t="s">
        <v>39125</v>
      </c>
      <c r="L3" s="37" t="str">
        <f>IFERROR(VLOOKUP(D3,DB!A:I,9,0),"")</f>
        <v>Latis</v>
      </c>
      <c r="M3" s="116"/>
    </row>
    <row r="4" spans="1:13" ht="48" customHeight="1">
      <c r="A4" s="151" t="s">
        <v>39126</v>
      </c>
      <c r="B4" s="151" t="str">
        <f>IFERROR(VLOOKUP(D4,DB!A:K,11,0),"")</f>
        <v>R5</v>
      </c>
      <c r="C4" s="151">
        <v>1</v>
      </c>
      <c r="D4" s="151" t="s">
        <v>34758</v>
      </c>
      <c r="E4" s="151" t="s">
        <v>39102</v>
      </c>
      <c r="F4" s="152">
        <v>45948.661111111112</v>
      </c>
      <c r="G4" s="153">
        <f ca="1">IFERROR(NOW()-F4,"")</f>
        <v>14.796542476848117</v>
      </c>
      <c r="H4" s="152">
        <v>45948.661111111112</v>
      </c>
      <c r="I4" s="151" t="str">
        <f>IFERROR(VLOOKUP(D4,DB!A:F,6,0),"")</f>
        <v>SCECO</v>
      </c>
      <c r="J4" s="151" t="str">
        <f>IFERROR(VLOOKUP(D4,DB!A:G,7,0),"")</f>
        <v>Dead</v>
      </c>
      <c r="K4" s="151" t="s">
        <v>39127</v>
      </c>
      <c r="L4" s="151" t="str">
        <f>IFERROR(VLOOKUP(D4,DB!A:I,9,0),"")</f>
        <v>Latis</v>
      </c>
    </row>
    <row r="5" spans="1:13" ht="15">
      <c r="A5" s="151" t="s">
        <v>39128</v>
      </c>
      <c r="B5" s="151" t="str">
        <f>IFERROR(VLOOKUP(D5,DB!A:K,11,0),"")</f>
        <v>R5</v>
      </c>
      <c r="C5" s="151">
        <v>1</v>
      </c>
      <c r="D5" s="151" t="s">
        <v>31670</v>
      </c>
      <c r="E5" s="151" t="s">
        <v>39021</v>
      </c>
      <c r="F5" s="152">
        <v>45963.370706018519</v>
      </c>
      <c r="G5" s="153">
        <f ca="1">IFERROR(NOW()-F5,"")</f>
        <v>8.6947569441690575E-2</v>
      </c>
      <c r="H5" s="152">
        <v>45963.347175925926</v>
      </c>
      <c r="I5" s="151" t="str">
        <f>IFERROR(VLOOKUP(D5,DB!A:F,6,0),"")</f>
        <v>SCECO</v>
      </c>
      <c r="J5" s="151" t="str">
        <f>IFERROR(VLOOKUP(D5,DB!A:G,7,0),"")</f>
        <v>Vandalized</v>
      </c>
      <c r="K5" s="151" t="s">
        <v>39129</v>
      </c>
      <c r="L5" s="151" t="str">
        <f>IFERROR(VLOOKUP(D5,DB!A:I,9,0),"")</f>
        <v>Latis</v>
      </c>
    </row>
    <row r="6" spans="1:13" ht="15">
      <c r="A6" s="151" t="s">
        <v>39130</v>
      </c>
      <c r="B6" s="151" t="str">
        <f>IFERROR(VLOOKUP(D6,DB!A:K,11,0),"")</f>
        <v>R5</v>
      </c>
      <c r="C6" s="151"/>
      <c r="D6" s="151" t="s">
        <v>14669</v>
      </c>
      <c r="E6" s="151"/>
      <c r="F6" s="152"/>
      <c r="G6" s="153">
        <f ca="1">IFERROR(NOW()-F6,"")</f>
        <v>45963.457653587961</v>
      </c>
      <c r="H6" s="152"/>
      <c r="I6" s="151" t="str">
        <f>IFERROR(VLOOKUP(D6,DB!A:F,6,0),"")</f>
        <v>SCECO</v>
      </c>
      <c r="J6" s="151" t="str">
        <f>IFERROR(VLOOKUP(D6,DB!A:G,7,0),"")</f>
        <v>No BB Design</v>
      </c>
      <c r="K6" s="151"/>
      <c r="L6" s="151" t="str">
        <f>IFERROR(VLOOKUP(D6,DB!A:I,9,0),"")</f>
        <v>Latis</v>
      </c>
    </row>
    <row r="7" spans="1:13" ht="15">
      <c r="A7" s="151"/>
      <c r="B7" s="151" t="str">
        <f>IFERROR(VLOOKUP(D7,DB!A:K,11,0),"")</f>
        <v/>
      </c>
      <c r="C7" s="151"/>
      <c r="D7" s="151"/>
      <c r="E7" s="151"/>
      <c r="F7" s="152"/>
      <c r="G7" s="153">
        <f ca="1">IFERROR(NOW()-F7,"")</f>
        <v>45963.457653587961</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45963.457653587961</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45963.457653587961</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45963.457653587961</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45963.457653587961</v>
      </c>
      <c r="H11" s="152"/>
      <c r="I11" s="151" t="str">
        <f>IFERROR(VLOOKUP(D11,DB!A:F,6,0),"")</f>
        <v/>
      </c>
      <c r="J11" s="151" t="str">
        <f>IFERROR(VLOOKUP(D11,DB!A:G,7,0),"")</f>
        <v/>
      </c>
      <c r="K11" s="151"/>
      <c r="L11" s="151" t="str">
        <f>IFERROR(VLOOKUP(D11,DB!A:I,9,0),"")</f>
        <v/>
      </c>
    </row>
    <row r="12" spans="1:13" ht="15">
      <c r="A12" s="151"/>
      <c r="B12" s="151" t="str">
        <f>IFERROR(VLOOKUP(D12,DB!A:K,11,0),"")</f>
        <v/>
      </c>
      <c r="C12" s="151"/>
      <c r="D12"/>
      <c r="E12" s="151"/>
      <c r="F12" s="152"/>
      <c r="G12" s="153">
        <f ca="1">IFERROR(NOW()-F12,"")</f>
        <v>45963.457653587961</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45963.457653587961</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45963.457653587961</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45963.457653587961</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45963.457653587961</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45963.457653587961</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45963.457653587961</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45963.457653587961</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45963.457653587961</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45963.457653587961</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45963.457653587961</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45963.457653587961</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45963.457653587961</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45963.457653587961</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45963.457653587961</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45963.457653587961</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45963.457653587961</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45963.457653587961</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45963.457653587961</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45963.457653587961</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45963.457653587961</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45963.457653587961</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45963.457653587961</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45963.457653587961</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45963.457653587961</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45963.457653587961</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45963.457653587961</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45963.457653587961</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45963.457653587961</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45963.457653587961</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45963.457653587961</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45963.457653587961</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45963.457653587961</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45963.457653587961</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45963.457653587961</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45963.457653587961</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45963.457653587961</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45963.457653587961</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45963.457653587961</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45963.457653587961</v>
      </c>
      <c r="H51" s="152"/>
      <c r="I51" s="151" t="str">
        <f>IFERROR(VLOOKUP(D51,DB!A:F,6,0),"")</f>
        <v/>
      </c>
      <c r="J51" s="151" t="str">
        <f>IFERROR(VLOOKUP(D51,DB!A:G,7,0),"")</f>
        <v/>
      </c>
      <c r="K51" s="151"/>
      <c r="L51" s="151" t="str">
        <f>IFERROR(VLOOKUP(D51,DB!A:I,9,0),"")</f>
        <v/>
      </c>
    </row>
    <row r="52" spans="1:12" ht="15">
      <c r="A52" s="151"/>
      <c r="B52" s="151" t="str">
        <f>IFERROR(VLOOKUP(D52,DB!A:K,11,0),"")</f>
        <v/>
      </c>
      <c r="C52" s="151"/>
      <c r="D52" s="151"/>
      <c r="E52" s="151"/>
      <c r="F52" s="152"/>
      <c r="G52" s="153">
        <f ca="1">IFERROR(NOW()-F52,"")</f>
        <v>45963.457653587961</v>
      </c>
      <c r="H52" s="152"/>
      <c r="I52" s="151" t="str">
        <f>IFERROR(VLOOKUP(D52,DB!A:F,6,0),"")</f>
        <v/>
      </c>
      <c r="J52" s="151" t="str">
        <f>IFERROR(VLOOKUP(D52,DB!A:G,7,0),"")</f>
        <v/>
      </c>
      <c r="K52" s="151"/>
      <c r="L52" s="151" t="str">
        <f>IFERROR(VLOOKUP(D52,DB!A:I,9,0),"")</f>
        <v/>
      </c>
    </row>
    <row r="53" spans="1:12" ht="15">
      <c r="A53" s="151"/>
      <c r="B53" s="151" t="str">
        <f>IFERROR(VLOOKUP(D53,DB!A:K,11,0),"")</f>
        <v/>
      </c>
      <c r="C53" s="151"/>
      <c r="D53" s="151"/>
      <c r="E53" s="151"/>
      <c r="F53" s="152"/>
      <c r="G53" s="153">
        <f ca="1">IFERROR(NOW()-F53,"")</f>
        <v>45963.457653587961</v>
      </c>
      <c r="H53" s="152"/>
      <c r="I53" s="151" t="str">
        <f>IFERROR(VLOOKUP(D53,DB!A:F,6,0),"")</f>
        <v/>
      </c>
      <c r="J53" s="151" t="str">
        <f>IFERROR(VLOOKUP(D53,DB!A:G,7,0),"")</f>
        <v/>
      </c>
      <c r="K53" s="151"/>
      <c r="L53" s="151" t="str">
        <f>IFERROR(VLOOKUP(D53,DB!A:I,9,0),"")</f>
        <v/>
      </c>
    </row>
    <row r="54" spans="1:12" ht="15">
      <c r="A54" s="151"/>
      <c r="B54" s="151" t="str">
        <f>IFERROR(VLOOKUP(D54,DB!A:K,11,0),"")</f>
        <v/>
      </c>
      <c r="C54" s="151"/>
      <c r="D54" s="151"/>
      <c r="E54" s="151"/>
      <c r="F54" s="152"/>
      <c r="G54" s="153">
        <f ca="1">IFERROR(NOW()-F54,"")</f>
        <v>45963.457653587961</v>
      </c>
      <c r="H54" s="152"/>
      <c r="I54" s="151" t="str">
        <f>IFERROR(VLOOKUP(D54,DB!A:F,6,0),"")</f>
        <v/>
      </c>
      <c r="J54" s="151" t="str">
        <f>IFERROR(VLOOKUP(D54,DB!A:G,7,0),"")</f>
        <v/>
      </c>
      <c r="K54" s="151"/>
      <c r="L54" s="151" t="str">
        <f>IFERROR(VLOOKUP(D54,DB!A:I,9,0),"")</f>
        <v/>
      </c>
    </row>
    <row r="55" spans="1:12" ht="15">
      <c r="A55" s="151"/>
      <c r="B55" s="151" t="str">
        <f>IFERROR(VLOOKUP(D55,DB!A:K,11,0),"")</f>
        <v/>
      </c>
      <c r="C55" s="151"/>
      <c r="D55" s="151"/>
      <c r="E55" s="151"/>
      <c r="F55" s="152"/>
      <c r="G55" s="153">
        <f ca="1">IFERROR(NOW()-F55,"")</f>
        <v>45963.457653587961</v>
      </c>
      <c r="H55" s="152"/>
      <c r="I55" s="151" t="str">
        <f>IFERROR(VLOOKUP(D55,DB!A:F,6,0),"")</f>
        <v/>
      </c>
      <c r="J55" s="151" t="str">
        <f>IFERROR(VLOOKUP(D55,DB!A:G,7,0),"")</f>
        <v/>
      </c>
      <c r="K55" s="151"/>
      <c r="L55" s="151" t="str">
        <f>IFERROR(VLOOKUP(D55,DB!A:I,9,0),"")</f>
        <v/>
      </c>
    </row>
    <row r="56" spans="1:12" ht="15">
      <c r="A56" s="151"/>
      <c r="B56" s="151" t="str">
        <f>IFERROR(VLOOKUP(D56,DB!A:K,11,0),"")</f>
        <v/>
      </c>
      <c r="C56" s="151"/>
      <c r="D56" s="151"/>
      <c r="E56" s="151"/>
      <c r="F56" s="152"/>
      <c r="G56" s="153">
        <f ca="1">IFERROR(NOW()-F56,"")</f>
        <v>45963.457653587961</v>
      </c>
      <c r="H56" s="152"/>
      <c r="I56" s="151" t="str">
        <f>IFERROR(VLOOKUP(D56,DB!A:F,6,0),"")</f>
        <v/>
      </c>
      <c r="J56" s="151" t="str">
        <f>IFERROR(VLOOKUP(D56,DB!A:G,7,0),"")</f>
        <v/>
      </c>
      <c r="K56" s="151"/>
      <c r="L56" s="151" t="str">
        <f>IFERROR(VLOOKUP(D56,DB!A:I,9,0),"")</f>
        <v/>
      </c>
    </row>
    <row r="57" spans="1:12" ht="15">
      <c r="A57" s="151"/>
      <c r="B57" s="151" t="str">
        <f>IFERROR(VLOOKUP(D57,DB!A:K,11,0),"")</f>
        <v/>
      </c>
      <c r="C57" s="151"/>
      <c r="D57" s="151"/>
      <c r="E57" s="151"/>
      <c r="F57" s="152"/>
      <c r="G57" s="153">
        <f ca="1">IFERROR(NOW()-F57,"")</f>
        <v>45963.457653587961</v>
      </c>
      <c r="H57" s="152"/>
      <c r="I57" s="151" t="str">
        <f>IFERROR(VLOOKUP(D57,DB!A:F,6,0),"")</f>
        <v/>
      </c>
      <c r="J57" s="151" t="str">
        <f>IFERROR(VLOOKUP(D57,DB!A:G,7,0),"")</f>
        <v/>
      </c>
      <c r="K57" s="151"/>
      <c r="L57" s="151" t="str">
        <f>IFERROR(VLOOKUP(D57,DB!A:I,9,0),"")</f>
        <v/>
      </c>
    </row>
    <row r="58" spans="1:12" ht="15">
      <c r="A58" s="151"/>
      <c r="B58" s="151" t="str">
        <f>IFERROR(VLOOKUP(D58,DB!A:K,11,0),"")</f>
        <v/>
      </c>
      <c r="C58" s="151"/>
      <c r="D58" s="151"/>
      <c r="E58" s="151"/>
      <c r="F58" s="152"/>
      <c r="G58" s="153">
        <f ca="1">IFERROR(NOW()-F58,"")</f>
        <v>45963.457653587961</v>
      </c>
      <c r="H58" s="152"/>
      <c r="I58" s="151" t="str">
        <f>IFERROR(VLOOKUP(D58,DB!A:F,6,0),"")</f>
        <v/>
      </c>
      <c r="J58" s="151" t="str">
        <f>IFERROR(VLOOKUP(D58,DB!A:G,7,0),"")</f>
        <v/>
      </c>
      <c r="K58" s="151"/>
      <c r="L58" s="151" t="str">
        <f>IFERROR(VLOOKUP(D58,DB!A:I,9,0),"")</f>
        <v/>
      </c>
    </row>
    <row r="59" spans="1:12" ht="15">
      <c r="A59" s="151"/>
      <c r="B59" s="151" t="str">
        <f>IFERROR(VLOOKUP(D59,DB!A:K,11,0),"")</f>
        <v/>
      </c>
      <c r="C59" s="151"/>
      <c r="D59" s="151"/>
      <c r="E59" s="151"/>
      <c r="F59" s="152"/>
      <c r="G59" s="153">
        <f ca="1">IFERROR(NOW()-F59,"")</f>
        <v>45963.457653587961</v>
      </c>
      <c r="H59" s="152"/>
      <c r="I59" s="151" t="str">
        <f>IFERROR(VLOOKUP(D59,DB!A:F,6,0),"")</f>
        <v/>
      </c>
      <c r="J59" s="151" t="str">
        <f>IFERROR(VLOOKUP(D59,DB!A:G,7,0),"")</f>
        <v/>
      </c>
      <c r="K59" s="151"/>
      <c r="L59" s="151" t="str">
        <f>IFERROR(VLOOKUP(D59,DB!A:I,9,0),"")</f>
        <v/>
      </c>
    </row>
    <row r="60" spans="1:12" ht="15">
      <c r="A60" s="151"/>
      <c r="B60" s="151" t="str">
        <f>IFERROR(VLOOKUP(D60,DB!A:K,11,0),"")</f>
        <v/>
      </c>
      <c r="C60" s="151"/>
      <c r="D60" s="151"/>
      <c r="E60" s="151"/>
      <c r="F60" s="152"/>
      <c r="G60" s="153">
        <f ca="1">IFERROR(NOW()-F60,"")</f>
        <v>45963.457653587961</v>
      </c>
      <c r="H60" s="152"/>
      <c r="I60" s="151" t="str">
        <f>IFERROR(VLOOKUP(D60,DB!A:F,6,0),"")</f>
        <v/>
      </c>
      <c r="J60" s="151" t="str">
        <f>IFERROR(VLOOKUP(D60,DB!A:G,7,0),"")</f>
        <v/>
      </c>
      <c r="K60" s="151"/>
      <c r="L60" s="151" t="str">
        <f>IFERROR(VLOOKUP(D60,DB!A:I,9,0),"")</f>
        <v/>
      </c>
    </row>
    <row r="61" spans="1:12" ht="15">
      <c r="A61" s="151"/>
      <c r="B61" s="151" t="str">
        <f>IFERROR(VLOOKUP(D61,DB!A:K,11,0),"")</f>
        <v/>
      </c>
      <c r="C61" s="151"/>
      <c r="D61" s="151"/>
      <c r="E61" s="151"/>
      <c r="F61" s="152"/>
      <c r="G61" s="153">
        <f ca="1">IFERROR(NOW()-F61,"")</f>
        <v>45963.457653587961</v>
      </c>
      <c r="H61" s="152"/>
      <c r="I61" s="151" t="str">
        <f>IFERROR(VLOOKUP(D61,DB!A:F,6,0),"")</f>
        <v/>
      </c>
      <c r="J61" s="151" t="str">
        <f>IFERROR(VLOOKUP(D61,DB!A:G,7,0),"")</f>
        <v/>
      </c>
      <c r="K61" s="151"/>
      <c r="L61" s="151" t="str">
        <f>IFERROR(VLOOKUP(D61,DB!A:I,9,0),"")</f>
        <v/>
      </c>
    </row>
    <row r="62" spans="1:12" ht="15">
      <c r="A62" s="151"/>
      <c r="B62" s="151" t="str">
        <f>IFERROR(VLOOKUP(D62,DB!A:K,11,0),"")</f>
        <v/>
      </c>
      <c r="C62" s="151"/>
      <c r="D62" s="151"/>
      <c r="E62" s="151"/>
      <c r="F62" s="152"/>
      <c r="G62" s="153">
        <f ca="1">IFERROR(NOW()-F62,"")</f>
        <v>45963.457653587961</v>
      </c>
      <c r="H62" s="152"/>
      <c r="I62" s="151" t="str">
        <f>IFERROR(VLOOKUP(D62,DB!A:F,6,0),"")</f>
        <v/>
      </c>
      <c r="J62" s="151" t="str">
        <f>IFERROR(VLOOKUP(D62,DB!A:G,7,0),"")</f>
        <v/>
      </c>
      <c r="K62" s="151"/>
      <c r="L62" s="151" t="str">
        <f>IFERROR(VLOOKUP(D62,DB!A:I,9,0),"")</f>
        <v/>
      </c>
    </row>
    <row r="63" spans="1:12" ht="15">
      <c r="A63" s="151"/>
      <c r="B63" s="151" t="str">
        <f>IFERROR(VLOOKUP(D63,DB!A:K,11,0),"")</f>
        <v/>
      </c>
      <c r="C63" s="151"/>
      <c r="D63" s="151"/>
      <c r="E63" s="151"/>
      <c r="F63" s="152"/>
      <c r="G63" s="153">
        <f ca="1">IFERROR(NOW()-F63,"")</f>
        <v>45963.457653587961</v>
      </c>
      <c r="H63" s="152"/>
      <c r="I63" s="151" t="str">
        <f>IFERROR(VLOOKUP(D63,DB!A:F,6,0),"")</f>
        <v/>
      </c>
      <c r="J63" s="151" t="str">
        <f>IFERROR(VLOOKUP(D63,DB!A:G,7,0),"")</f>
        <v/>
      </c>
      <c r="K63" s="151"/>
      <c r="L63" s="151" t="str">
        <f>IFERROR(VLOOKUP(D63,DB!A:I,9,0),"")</f>
        <v/>
      </c>
    </row>
    <row r="64" spans="1:12" ht="15">
      <c r="A64" s="157"/>
      <c r="B64" s="157" t="str">
        <f>IFERROR(VLOOKUP(D64,DB!A:K,11,0),"")</f>
        <v/>
      </c>
      <c r="C64" s="157"/>
      <c r="D64" s="157"/>
      <c r="E64" s="157"/>
      <c r="F64" s="158"/>
      <c r="G64" s="159">
        <f ca="1">IFERROR(NOW()-F64,"")</f>
        <v>45963.457653587961</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45963.457653587961</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45963.457653587961</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45963.457653587961</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45963.457653587961</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45963.457653587961</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45963.457653587961</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45963.457653587961</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45963.457653587961</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45963.457653587961</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45963.457653587961</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45963.457653587961</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45963.457653587961</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45963.457653587961</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45963.457653587961</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45963.457653587961</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45963.457653587961</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45963.457653587961</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45963.457653587961</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45963.457653587961</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45963.457653587961</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45963.457653587961</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45963.457653587961</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45963.457653587961</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45963.457653587961</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45963.457653587961</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45963.457653587961</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45963.457653587961</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45963.457653587961</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45963.457653587961</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45963.457653587961</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45963.457653587961</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45963.457653587961</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45963.457653587961</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45963.457653587961</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45963.457653587961</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45963.457653587961</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45963.457653587961</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45963.457653587961</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45963.457653587961</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45963.457653587961</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45963.457653587961</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45963.457653587961</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45963.457653587961</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45963.457653587961</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45963.457653587961</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45963.457653587961</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45963.457653587961</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45963.457653587961</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45963.457653587961</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45963.457653587961</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45963.457653587961</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45963.457653587961</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45963.457653587961</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45963.457653587961</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45963.457653587961</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45963.457653587961</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45963.457653587961</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45963.457653587961</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45963.457653587961</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45963.457653587961</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45963.457653587961</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45963.457653587961</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45963.457653587961</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45963.457653587961</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45963.457653587961</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45963.457653587961</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45963.457653587961</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45963.457653587961</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45963.457653587961</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45963.457653587961</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45963.457653587961</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45963.457653587961</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45963.457653587961</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45963.457653587961</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45963.457653587961</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45963.457653587961</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45963.457653587961</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45963.457653587961</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45963.457653587961</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45963.457653587961</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45963.457653587961</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45963.457653587961</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45963.457653587961</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45963.457653587961</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45963.457653587961</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45963.457653587961</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45963.457653587961</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45963.457653587961</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45963.457653587961</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45963.457653587961</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45963.457653587961</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45963.457653587961</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45963.457653587961</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45963.457653587961</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45963.457653587961</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45963.457653587961</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45963.457653587961</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45963.457653587961</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45963.457653587961</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45963.457653587961</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45963.457653587961</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45963.457653587961</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45963.457653587961</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45963.457653587961</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45963.457653587961</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45963.457653587961</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45963.457653587961</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45963.457653587961</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45963.457653587961</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45963.457653587961</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45963.457653587961</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45963.457653587961</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45963.457653587961</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45963.457653587961</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45963.457653587961</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45963.457653587961</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45963.457653587961</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45963.457653587961</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45963.457653587961</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45963.457653587961</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45963.457653587961</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45963.457653587961</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45963.457653587961</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45963.457653587961</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45963.457653587961</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45963.457653587961</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45963.457653587961</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45963.457653587961</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45963.457653587961</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45963.457653587961</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45963.457653587961</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45963.457653587961</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45963.457653587961</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45963.457653587961</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45963.457653587961</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45963.457653587961</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45963.457653587961</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45963.457653587961</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45963.457653587961</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45963.457653587961</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45963.457653587961</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45963.457653587961</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45963.457653587961</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45963.457653587961</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45963.457653587961</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45963.457653587961</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45963.457653587961</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45963.457653587961</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45963.457653587961</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45963.457653587961</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45963.457653587961</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45963.457653587961</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45963.457653587961</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45963.457653587961</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45963.457653587961</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45963.457653587961</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45963.457653587961</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45963.457653587961</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45963.457653587961</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45963.457653587961</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45963.457653587961</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45963.457653587961</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45963.457653587961</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45963.457653587961</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45963.457653587961</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45963.457653587961</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45963.457653587961</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45963.457653587961</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45963.457653587961</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45963.457653587961</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45963.457653587961</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45963.457653587961</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45963.457653587961</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45963.457653587961</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45963.457653587961</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45963.457653587961</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45963.457653587961</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45963.457653587961</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45963.457653587961</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45963.457653587961</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45963.457653587961</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45963.457653587961</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45963.457653587961</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45963.457653587961</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45963.457653587961</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45963.457653587961</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45963.457653587961</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45963.457653587961</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45963.457653587961</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45963.457653587961</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45963.457653587961</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45963.457653587961</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45963.457653587961</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45963.457653587961</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45963.457653587961</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45963.457653587961</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45963.457653587961</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45963.457653587961</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45963.457653587961</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45963.457653587961</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45963.457653587961</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45963.457653587961</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45963.457653587961</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45963.457653587961</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45963.457653587961</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45963.457653587961</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45963.457653587961</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45963.457653587961</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45963.457653587961</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45963.457653587961</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45963.457653587961</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45963.457653587961</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45963.457653587961</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45963.457653587961</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45963.457653587961</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45963.457653587961</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45963.457653587961</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45963.457653587961</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45963.457653587961</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45963.457653587961</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45963.457653587961</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45963.457653587961</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45963.457653587961</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45963.457653587961</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45963.457653587961</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45963.457653587961</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45963.457653587961</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45963.457653587961</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45963.457653587961</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45963.457653587961</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45963.457653587961</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45963.457653587961</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45963.457653587961</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45963.457653587961</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45963.457653587961</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45963.457653587961</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45963.457653587961</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45963.457653587961</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45963.457653587961</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45963.457653587961</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45963.457653587961</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45963.457653587961</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45963.457653587961</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45963.457653587961</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45963.457653587961</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45963.457653587961</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45963.457653587961</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45963.457653587961</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45963.457653587961</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45963.457653587961</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45963.457653587961</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45963.457653587961</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45963.457653587961</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45963.457653587961</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45963.457653587961</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45963.457653587961</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45963.457653587961</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45963.457653587961</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45963.457653587961</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45963.457653587961</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45963.457653587961</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45963.457653587961</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45963.457653587961</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45963.457653587961</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45963.457653587961</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45963.457653587961</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45963.457653587961</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45963.457653587961</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45963.457653587961</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45963.457653587961</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45963.457653587961</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45963.457653587961</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45963.457653587961</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45963.457653587961</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45963.457653587961</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45963.457653587961</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45963.457653587961</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45963.457653587961</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45963.457653587961</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45963.457653587961</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45963.457653587961</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45963.457653587961</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45963.457653587961</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45963.457653587961</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45963.457653587961</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45963.457653587961</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45963.457653587961</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45963.457653587961</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45963.457653587961</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45963.457653587961</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45963.457653587961</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45963.457653587961</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45963.457653587961</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45963.457653587961</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45963.457653587961</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45963.457653587961</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45963.457653587961</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45963.457653587961</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45963.457653587961</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45963.457653587961</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45963.457653587961</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45963.457653587961</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45963.457653587961</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45963.457653587961</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45963.457653587961</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45963.457653587961</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45963.457653587961</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45963.457653587961</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45963.457653587961</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45963.457653587961</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45963.457653587961</v>
      </c>
      <c r="H375" s="158"/>
      <c r="I375" s="157" t="str">
        <f>IFERROR(VLOOKUP(D375,DB!A:F,6,0),"")</f>
        <v/>
      </c>
      <c r="J375" s="157" t="str">
        <f>IFERROR(VLOOKUP(D375,DB!A:G,7,0),"")</f>
        <v/>
      </c>
      <c r="K375" s="157"/>
      <c r="L375" s="157" t="str">
        <f>IFERROR(VLOOKUP(D375,DB!A:I,9,0),"")</f>
        <v/>
      </c>
    </row>
    <row r="376" spans="1:12" ht="15">
      <c r="A376" s="157"/>
      <c r="B376" s="157" t="str">
        <f>IFERROR(VLOOKUP(D376,DB!A:K,11,0),"")</f>
        <v/>
      </c>
      <c r="C376" s="157"/>
      <c r="D376" s="157"/>
      <c r="E376" s="157"/>
      <c r="F376" s="158"/>
      <c r="G376" s="159">
        <f ca="1">IFERROR(NOW()-F376,"")</f>
        <v>45963.457653587961</v>
      </c>
      <c r="H376" s="158"/>
      <c r="I376" s="157" t="str">
        <f>IFERROR(VLOOKUP(D376,DB!A:F,6,0),"")</f>
        <v/>
      </c>
      <c r="J376" s="157" t="str">
        <f>IFERROR(VLOOKUP(D376,DB!A:G,7,0),"")</f>
        <v/>
      </c>
      <c r="K376" s="157"/>
      <c r="L376" s="157" t="str">
        <f>IFERROR(VLOOKUP(D376,DB!A:I,9,0),"")</f>
        <v/>
      </c>
    </row>
    <row r="377" spans="1:12" ht="15">
      <c r="A377" s="157"/>
      <c r="B377" s="157" t="str">
        <f>IFERROR(VLOOKUP(D377,DB!A:K,11,0),"")</f>
        <v/>
      </c>
      <c r="C377" s="157"/>
      <c r="D377" s="157"/>
      <c r="E377" s="157"/>
      <c r="F377" s="158"/>
      <c r="G377" s="159">
        <f ca="1">IFERROR(NOW()-F377,"")</f>
        <v>45963.457653587961</v>
      </c>
      <c r="H377" s="158"/>
      <c r="I377" s="157" t="str">
        <f>IFERROR(VLOOKUP(D377,DB!A:F,6,0),"")</f>
        <v/>
      </c>
      <c r="J377" s="157" t="str">
        <f>IFERROR(VLOOKUP(D377,DB!A:G,7,0),"")</f>
        <v/>
      </c>
      <c r="K377" s="157"/>
      <c r="L377" s="157" t="str">
        <f>IFERROR(VLOOKUP(D377,DB!A:I,9,0),"")</f>
        <v/>
      </c>
    </row>
    <row r="378" spans="1:12" ht="15">
      <c r="A378" s="157"/>
      <c r="B378" s="157" t="str">
        <f>IFERROR(VLOOKUP(D378,DB!A:K,11,0),"")</f>
        <v/>
      </c>
      <c r="C378" s="157"/>
      <c r="D378" s="157"/>
      <c r="E378" s="157"/>
      <c r="F378" s="158"/>
      <c r="G378" s="159">
        <f ca="1">IFERROR(NOW()-F378,"")</f>
        <v>45963.457653587961</v>
      </c>
      <c r="H378" s="158"/>
      <c r="I378" s="157" t="str">
        <f>IFERROR(VLOOKUP(D378,DB!A:F,6,0),"")</f>
        <v/>
      </c>
      <c r="J378" s="157" t="str">
        <f>IFERROR(VLOOKUP(D378,DB!A:G,7,0),"")</f>
        <v/>
      </c>
      <c r="K378" s="157"/>
      <c r="L378" s="157" t="str">
        <f>IFERROR(VLOOKUP(D378,DB!A:I,9,0),"")</f>
        <v/>
      </c>
    </row>
    <row r="379" spans="1:12" ht="15">
      <c r="A379" s="157"/>
      <c r="B379" s="157" t="str">
        <f>IFERROR(VLOOKUP(D379,DB!A:K,11,0),"")</f>
        <v/>
      </c>
      <c r="C379" s="157"/>
      <c r="D379" s="157"/>
      <c r="E379" s="157"/>
      <c r="F379" s="158"/>
      <c r="G379" s="159">
        <f ca="1">IFERROR(NOW()-F379,"")</f>
        <v>45963.457653587961</v>
      </c>
      <c r="H379" s="158"/>
      <c r="I379" s="157" t="str">
        <f>IFERROR(VLOOKUP(D379,DB!A:F,6,0),"")</f>
        <v/>
      </c>
      <c r="J379" s="157" t="str">
        <f>IFERROR(VLOOKUP(D379,DB!A:G,7,0),"")</f>
        <v/>
      </c>
      <c r="K379" s="157"/>
      <c r="L379" s="157" t="str">
        <f>IFERROR(VLOOKUP(D379,DB!A:I,9,0),"")</f>
        <v/>
      </c>
    </row>
    <row r="380" spans="1:12" ht="15">
      <c r="A380" s="157"/>
      <c r="B380" s="157" t="str">
        <f>IFERROR(VLOOKUP(D380,DB!A:K,11,0),"")</f>
        <v/>
      </c>
      <c r="C380" s="157"/>
      <c r="D380" s="157"/>
      <c r="E380" s="157"/>
      <c r="F380" s="158"/>
      <c r="G380" s="159">
        <f ca="1">IFERROR(NOW()-F380,"")</f>
        <v>45963.457653587961</v>
      </c>
      <c r="H380" s="158"/>
      <c r="I380" s="157" t="str">
        <f>IFERROR(VLOOKUP(D380,DB!A:F,6,0),"")</f>
        <v/>
      </c>
      <c r="J380" s="157" t="str">
        <f>IFERROR(VLOOKUP(D380,DB!A:G,7,0),"")</f>
        <v/>
      </c>
      <c r="K380" s="157"/>
      <c r="L380" s="157" t="str">
        <f>IFERROR(VLOOKUP(D380,DB!A:I,9,0),"")</f>
        <v/>
      </c>
    </row>
    <row r="381" spans="1:12" ht="15">
      <c r="A381" s="157"/>
      <c r="B381" s="157" t="str">
        <f>IFERROR(VLOOKUP(D381,DB!A:K,11,0),"")</f>
        <v/>
      </c>
      <c r="C381" s="157"/>
      <c r="D381" s="157"/>
      <c r="E381" s="157"/>
      <c r="F381" s="158"/>
      <c r="G381" s="159">
        <f ca="1">IFERROR(NOW()-F381,"")</f>
        <v>45963.457653587961</v>
      </c>
      <c r="H381" s="158"/>
      <c r="I381" s="157" t="str">
        <f>IFERROR(VLOOKUP(D381,DB!A:F,6,0),"")</f>
        <v/>
      </c>
      <c r="J381" s="157" t="str">
        <f>IFERROR(VLOOKUP(D381,DB!A:G,7,0),"")</f>
        <v/>
      </c>
      <c r="K381" s="157"/>
      <c r="L381" s="157" t="str">
        <f>IFERROR(VLOOKUP(D381,DB!A:I,9,0),"")</f>
        <v/>
      </c>
    </row>
    <row r="382" spans="1:12" ht="15">
      <c r="A382" s="157"/>
      <c r="B382" s="157" t="str">
        <f>IFERROR(VLOOKUP(D382,DB!A:K,11,0),"")</f>
        <v/>
      </c>
      <c r="C382" s="157"/>
      <c r="D382" s="157"/>
      <c r="E382" s="157"/>
      <c r="F382" s="158"/>
      <c r="G382" s="159">
        <f ca="1">IFERROR(NOW()-F382,"")</f>
        <v>45963.457653587961</v>
      </c>
      <c r="H382" s="158"/>
      <c r="I382" s="157" t="str">
        <f>IFERROR(VLOOKUP(D382,DB!A:F,6,0),"")</f>
        <v/>
      </c>
      <c r="J382" s="157" t="str">
        <f>IFERROR(VLOOKUP(D382,DB!A:G,7,0),"")</f>
        <v/>
      </c>
      <c r="K382" s="157"/>
      <c r="L382" s="157" t="str">
        <f>IFERROR(VLOOKUP(D382,DB!A:I,9,0),"")</f>
        <v/>
      </c>
    </row>
    <row r="383" spans="1:12" ht="15">
      <c r="A383" s="157"/>
      <c r="B383" s="157" t="str">
        <f>IFERROR(VLOOKUP(D383,DB!A:K,11,0),"")</f>
        <v/>
      </c>
      <c r="C383" s="157"/>
      <c r="D383" s="157"/>
      <c r="E383" s="157"/>
      <c r="F383" s="158"/>
      <c r="G383" s="159">
        <f ca="1">IFERROR(NOW()-F383,"")</f>
        <v>45963.457653587961</v>
      </c>
      <c r="H383" s="158"/>
      <c r="I383" s="157" t="str">
        <f>IFERROR(VLOOKUP(D383,DB!A:F,6,0),"")</f>
        <v/>
      </c>
      <c r="J383" s="157" t="str">
        <f>IFERROR(VLOOKUP(D383,DB!A:G,7,0),"")</f>
        <v/>
      </c>
      <c r="K383" s="157"/>
      <c r="L383" s="157" t="str">
        <f>IFERROR(VLOOKUP(D383,DB!A:I,9,0),"")</f>
        <v/>
      </c>
    </row>
    <row r="384" spans="1:12" ht="15">
      <c r="A384" s="157"/>
      <c r="B384" s="157" t="str">
        <f>IFERROR(VLOOKUP(D384,DB!A:K,11,0),"")</f>
        <v/>
      </c>
      <c r="C384" s="157"/>
      <c r="D384" s="157"/>
      <c r="E384" s="157"/>
      <c r="F384" s="158"/>
      <c r="G384" s="159">
        <f ca="1">IFERROR(NOW()-F384,"")</f>
        <v>45963.457653587961</v>
      </c>
      <c r="H384" s="158"/>
      <c r="I384" s="157" t="str">
        <f>IFERROR(VLOOKUP(D384,DB!A:F,6,0),"")</f>
        <v/>
      </c>
      <c r="J384" s="157" t="str">
        <f>IFERROR(VLOOKUP(D384,DB!A:G,7,0),"")</f>
        <v/>
      </c>
      <c r="K384" s="157"/>
      <c r="L384" s="157" t="str">
        <f>IFERROR(VLOOKUP(D384,DB!A:I,9,0),"")</f>
        <v/>
      </c>
    </row>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94" ht="15"/>
    <row r="495" ht="15"/>
    <row r="497" ht="15"/>
    <row r="498" ht="15"/>
    <row r="499" ht="15"/>
    <row r="500" ht="15"/>
    <row r="502" ht="15"/>
    <row r="503" ht="15"/>
    <row r="510" ht="15"/>
    <row r="511" ht="15"/>
    <row r="512" ht="15"/>
    <row r="513" ht="15"/>
    <row r="514" ht="15"/>
    <row r="515" ht="15"/>
    <row r="518" ht="15"/>
    <row r="519" ht="15"/>
    <row r="520" ht="15"/>
    <row r="521" ht="15"/>
    <row r="522" ht="15"/>
    <row r="523" ht="15"/>
    <row r="524" ht="15"/>
    <row r="525" ht="15"/>
    <row r="526" ht="15"/>
    <row r="527" ht="15"/>
    <row r="528" ht="15"/>
    <row r="529"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5" ht="15"/>
    <row r="586" ht="15"/>
    <row r="623" ht="15"/>
    <row r="624" ht="15"/>
    <row r="625" ht="15"/>
    <row r="626" ht="15"/>
    <row r="627" ht="15"/>
    <row r="628" ht="15"/>
    <row r="629" ht="15"/>
    <row r="630" ht="15"/>
    <row r="631" ht="15"/>
    <row r="632"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3" ht="15"/>
    <row r="714" ht="15"/>
    <row r="715" ht="15"/>
    <row r="717" ht="15"/>
    <row r="718"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1" ht="15"/>
    <row r="752" ht="15"/>
    <row r="922" ht="15"/>
    <row r="923" ht="15"/>
    <row r="924" ht="15"/>
    <row r="925" ht="15"/>
    <row r="926" ht="15"/>
    <row r="927" ht="15"/>
    <row r="933" ht="15"/>
    <row r="934" ht="15"/>
    <row r="935" ht="15"/>
    <row r="936" ht="15"/>
    <row r="937" ht="15"/>
    <row r="938" ht="15"/>
    <row r="939"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90" ht="15"/>
    <row r="991" ht="15"/>
    <row r="997" ht="15"/>
    <row r="998" ht="15"/>
    <row r="1000" ht="15"/>
    <row r="1001" ht="15"/>
    <row r="1002" ht="15"/>
    <row r="1003" ht="15"/>
    <row r="1004" ht="15"/>
    <row r="1005" ht="15"/>
    <row r="1006" ht="15"/>
    <row r="1008" ht="15"/>
    <row r="1009" ht="15"/>
    <row r="1010"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9" ht="15"/>
    <row r="1080" ht="15"/>
    <row r="1081" ht="15"/>
    <row r="1082" ht="15"/>
    <row r="1083" ht="15"/>
    <row r="1084" ht="15"/>
    <row r="1085" ht="15"/>
    <row r="1086" ht="15"/>
    <row r="1087" ht="15"/>
    <row r="1088" ht="15"/>
    <row r="1089" ht="15"/>
    <row r="1090" ht="15"/>
    <row r="1091" ht="15"/>
    <row r="1092" ht="15"/>
    <row r="1094" ht="15"/>
    <row r="1095" ht="15"/>
    <row r="1096" ht="15"/>
    <row r="1097" ht="15"/>
    <row r="1098" ht="15"/>
    <row r="1099" ht="15"/>
    <row r="1100" ht="15"/>
    <row r="1101" ht="15"/>
    <row r="1102" ht="15"/>
    <row r="1103" ht="15"/>
    <row r="1104" ht="15"/>
    <row r="1105" ht="15"/>
    <row r="1108" ht="15"/>
    <row r="1109" ht="15"/>
    <row r="1110" ht="15"/>
    <row r="1111" ht="15"/>
    <row r="1112" ht="15"/>
    <row r="1113" ht="15"/>
    <row r="1114" ht="15"/>
    <row r="1116" ht="15"/>
    <row r="1117" ht="15"/>
    <row r="1118" ht="15"/>
    <row r="1119" ht="15"/>
    <row r="1120" ht="15"/>
    <row r="1121" ht="15"/>
    <row r="1122" ht="15"/>
    <row r="1123" ht="15"/>
    <row r="1124" ht="15"/>
    <row r="1125" ht="15"/>
    <row r="1126" ht="15"/>
    <row r="1128" ht="15"/>
    <row r="1129" ht="15"/>
    <row r="1130" ht="15"/>
    <row r="1131" ht="15"/>
    <row r="1132" ht="15"/>
    <row r="1133" ht="15"/>
    <row r="1134" ht="15"/>
    <row r="1135" ht="15"/>
    <row r="1136" ht="15"/>
    <row r="1137" ht="15"/>
    <row r="1145" ht="15"/>
    <row r="1146" ht="15"/>
    <row r="1149" ht="15"/>
    <row r="1150" ht="15"/>
    <row r="1151" ht="15"/>
    <row r="1152" ht="15"/>
    <row r="1153" ht="15"/>
    <row r="1154" ht="15"/>
    <row r="1155" ht="15"/>
    <row r="1156" ht="15"/>
    <row r="1159" ht="15"/>
    <row r="1160" ht="15"/>
    <row r="1161" ht="15"/>
    <row r="1162" ht="15"/>
    <row r="1163" ht="15"/>
    <row r="1164" ht="15"/>
    <row r="1165" ht="15"/>
    <row r="1166" ht="15"/>
    <row r="1167" ht="15"/>
    <row r="1168" ht="15"/>
    <row r="1169" ht="15"/>
    <row r="1170" ht="15"/>
    <row r="1172" ht="15"/>
    <row r="1173" ht="15"/>
    <row r="1174" ht="15"/>
    <row r="1177" ht="15"/>
    <row r="1179" ht="15"/>
    <row r="1181" ht="15"/>
    <row r="1184" ht="15"/>
    <row r="1185" ht="15"/>
    <row r="1186" ht="15"/>
    <row r="1188" ht="15"/>
    <row r="1190" ht="15"/>
    <row r="1191" ht="15"/>
    <row r="1192" ht="15"/>
    <row r="1193" ht="15"/>
    <row r="1194" ht="15"/>
    <row r="1196" ht="15"/>
    <row r="1197" ht="15"/>
    <row r="1198" ht="15"/>
    <row r="1199" ht="15"/>
    <row r="1201" ht="15"/>
    <row r="1203" ht="15"/>
    <row r="1204" ht="15"/>
    <row r="1206" ht="15"/>
    <row r="1207" ht="15"/>
    <row r="1208" ht="15"/>
    <row r="1209" ht="15"/>
    <row r="1211" ht="15"/>
    <row r="1213" ht="15"/>
    <row r="1214" ht="15"/>
    <row r="1215" ht="15"/>
    <row r="1216" ht="15"/>
    <row r="1218" ht="15"/>
    <row r="1219" ht="15"/>
    <row r="1220" ht="15"/>
    <row r="1221" ht="15"/>
    <row r="1222" ht="15"/>
    <row r="1223" ht="15"/>
    <row r="1224" ht="15"/>
    <row r="1227" ht="15"/>
    <row r="1229" ht="15"/>
    <row r="1230" ht="15"/>
    <row r="1231" ht="15"/>
    <row r="1232" ht="15"/>
    <row r="1233" ht="15"/>
    <row r="1234" ht="15"/>
    <row r="1235" ht="15"/>
    <row r="1236" ht="15"/>
    <row r="1239" ht="15"/>
    <row r="1240" ht="15"/>
    <row r="1242" ht="15"/>
    <row r="1244" ht="15"/>
    <row r="1245" ht="15"/>
    <row r="1246" ht="15"/>
    <row r="1247" ht="15"/>
    <row r="1248" ht="15"/>
    <row r="1252" ht="15"/>
    <row r="1253" ht="15"/>
    <row r="1255" ht="15"/>
    <row r="1256" ht="15"/>
    <row r="1259" ht="15"/>
    <row r="1260" ht="15"/>
    <row r="1264" ht="15"/>
    <row r="1271" ht="15"/>
    <row r="1273" ht="15"/>
    <row r="1274" ht="15"/>
    <row r="1275" ht="15"/>
  </sheetData>
  <dataValidations count="2">
    <dataValidation allowBlank="1" showInputMessage="1" showErrorMessage="1" sqref="E1" xr:uid="{920C6338-E771-4DAE-8C89-92A9093EA4DE}"/>
    <dataValidation type="list" allowBlank="1" showInputMessage="1" showErrorMessage="1" sqref="E2:E38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57"/>
  <sheetViews>
    <sheetView workbookViewId="0">
      <selection activeCell="B2" sqref="B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03" t="s">
        <v>39131</v>
      </c>
      <c r="B2" s="102" t="str">
        <f>IFERROR(VLOOKUP(D2,DB!A:K,11,0),"")</f>
        <v>R6</v>
      </c>
      <c r="C2" s="104">
        <v>1</v>
      </c>
      <c r="D2" s="102" t="s">
        <v>34850</v>
      </c>
      <c r="E2" s="102" t="s">
        <v>39132</v>
      </c>
      <c r="F2" s="106">
        <v>45963.042118055557</v>
      </c>
      <c r="G2" s="76">
        <f ca="1">IFERROR(NOW()-F2,"-")</f>
        <v>0.41553553240373731</v>
      </c>
      <c r="H2" s="106">
        <v>45963.010358796295</v>
      </c>
      <c r="I2" s="102" t="str">
        <f>IFERROR(VLOOKUP(D2,DB!A:F,6,0),"")</f>
        <v>SCECO</v>
      </c>
      <c r="J2" s="102" t="str">
        <f>IFERROR(VLOOKUP(D2,DB!A:G,7,0),"")</f>
        <v>In progress</v>
      </c>
      <c r="K2" s="107" t="s">
        <v>39133</v>
      </c>
      <c r="L2" s="108" t="str">
        <f>IFERROR(VLOOKUP(D2,DB!A:I,9,0),"")</f>
        <v>Latis</v>
      </c>
    </row>
    <row r="3" spans="1:16383" ht="31.5" customHeight="1">
      <c r="A3" s="103" t="s">
        <v>39134</v>
      </c>
      <c r="B3" s="102" t="str">
        <f>IFERROR(VLOOKUP(D3,DB!A:K,11,0),"")</f>
        <v>R6</v>
      </c>
      <c r="C3" s="104">
        <v>1</v>
      </c>
      <c r="D3" s="102" t="s">
        <v>34462</v>
      </c>
      <c r="E3" s="102" t="s">
        <v>39021</v>
      </c>
      <c r="F3" s="106">
        <v>45963.380370370367</v>
      </c>
      <c r="G3" s="76">
        <f ca="1">IFERROR(NOW()-F3,"-")</f>
        <v>7.728321759350365E-2</v>
      </c>
      <c r="H3" s="106">
        <v>45963.374699074076</v>
      </c>
      <c r="I3" s="102" t="str">
        <f>IFERROR(VLOOKUP(D3,DB!A:F,6,0),"")</f>
        <v>SCECO</v>
      </c>
      <c r="J3" s="102" t="str">
        <f>IFERROR(VLOOKUP(D3,DB!A:G,7,0),"")</f>
        <v>Vandalized</v>
      </c>
      <c r="K3" s="107" t="s">
        <v>39135</v>
      </c>
      <c r="L3" s="108" t="str">
        <f>IFERROR(VLOOKUP(D3,DB!A:I,9,0),"")</f>
        <v>Latis</v>
      </c>
    </row>
    <row r="4" spans="1:16383" ht="31.5" customHeight="1">
      <c r="A4" s="103"/>
      <c r="B4" s="102" t="str">
        <f>IFERROR(VLOOKUP(D4,DB!A:K,11,0),"")</f>
        <v/>
      </c>
      <c r="C4" s="104"/>
      <c r="D4" s="102"/>
      <c r="E4" s="102"/>
      <c r="F4" s="106"/>
      <c r="G4" s="76">
        <f ca="1">IFERROR(NOW()-F4,"-")</f>
        <v>45963.457653587961</v>
      </c>
      <c r="H4" s="106"/>
      <c r="I4" s="102" t="str">
        <f>IFERROR(VLOOKUP(D4,DB!A:F,6,0),"")</f>
        <v/>
      </c>
      <c r="J4" s="102" t="str">
        <f>IFERROR(VLOOKUP(D4,DB!A:G,7,0),"")</f>
        <v/>
      </c>
      <c r="K4" s="107"/>
      <c r="L4" s="108" t="str">
        <f>IFERROR(VLOOKUP(D4,DB!A:I,9,0),"")</f>
        <v/>
      </c>
    </row>
    <row r="5" spans="1:16383" ht="31.5" customHeight="1">
      <c r="A5" s="103"/>
      <c r="B5" s="102" t="str">
        <f>IFERROR(VLOOKUP(D5,DB!A:K,11,0),"")</f>
        <v/>
      </c>
      <c r="C5" s="104"/>
      <c r="D5" s="102"/>
      <c r="E5" s="102"/>
      <c r="F5" s="106"/>
      <c r="G5" s="76">
        <f ca="1">IFERROR(NOW()-F5,"-")</f>
        <v>45963.457653587961</v>
      </c>
      <c r="H5" s="106"/>
      <c r="I5" s="102" t="str">
        <f>IFERROR(VLOOKUP(D5,DB!A:F,6,0),"")</f>
        <v/>
      </c>
      <c r="J5" s="102" t="str">
        <f>IFERROR(VLOOKUP(D5,DB!A:G,7,0),"")</f>
        <v/>
      </c>
      <c r="K5" s="107"/>
      <c r="L5" s="108" t="str">
        <f>IFERROR(VLOOKUP(D5,DB!A:I,9,0),"")</f>
        <v/>
      </c>
    </row>
    <row r="6" spans="1:16383" ht="31.5" customHeight="1">
      <c r="A6" s="103"/>
      <c r="B6" s="102" t="str">
        <f>IFERROR(VLOOKUP(D6,DB!A:K,11,0),"")</f>
        <v/>
      </c>
      <c r="C6" s="104"/>
      <c r="D6" s="102"/>
      <c r="E6" s="102"/>
      <c r="F6" s="106"/>
      <c r="G6" s="76">
        <f ca="1">IFERROR(NOW()-F6,"-")</f>
        <v>45963.457653587961</v>
      </c>
      <c r="H6" s="106"/>
      <c r="I6" s="102" t="str">
        <f>IFERROR(VLOOKUP(D6,DB!A:F,6,0),"")</f>
        <v/>
      </c>
      <c r="J6" s="102" t="str">
        <f>IFERROR(VLOOKUP(D6,DB!A:G,7,0),"")</f>
        <v/>
      </c>
      <c r="K6" s="107"/>
      <c r="L6" s="108" t="str">
        <f>IFERROR(VLOOKUP(D6,DB!A:I,9,0),"")</f>
        <v/>
      </c>
    </row>
    <row r="7" spans="1:16383" ht="31.5" customHeight="1">
      <c r="A7" s="103"/>
      <c r="B7" s="102" t="str">
        <f>IFERROR(VLOOKUP(D7,DB!A:K,11,0),"")</f>
        <v/>
      </c>
      <c r="C7" s="104"/>
      <c r="D7" s="102"/>
      <c r="E7" s="102"/>
      <c r="F7" s="106"/>
      <c r="G7" s="76">
        <f ca="1">IFERROR(NOW()-F7,"-")</f>
        <v>45963.457653587961</v>
      </c>
      <c r="H7" s="106"/>
      <c r="I7" s="102" t="str">
        <f>IFERROR(VLOOKUP(D7,DB!A:F,6,0),"")</f>
        <v/>
      </c>
      <c r="J7" s="102" t="str">
        <f>IFERROR(VLOOKUP(D7,DB!A:G,7,0),"")</f>
        <v/>
      </c>
      <c r="K7" s="107"/>
      <c r="L7" s="108" t="str">
        <f>IFERROR(VLOOKUP(D7,DB!A:I,9,0),"")</f>
        <v/>
      </c>
    </row>
    <row r="8" spans="1:16383" ht="31.5" customHeight="1">
      <c r="A8" s="103"/>
      <c r="B8" s="102" t="str">
        <f>IFERROR(VLOOKUP(D8,DB!A:K,11,0),"")</f>
        <v/>
      </c>
      <c r="C8" s="104"/>
      <c r="D8" s="102"/>
      <c r="E8" s="102"/>
      <c r="F8" s="106"/>
      <c r="G8" s="76">
        <f ca="1">IFERROR(NOW()-F8,"-")</f>
        <v>45963.457653587961</v>
      </c>
      <c r="H8" s="106"/>
      <c r="I8" s="102" t="str">
        <f>IFERROR(VLOOKUP(D8,DB!A:F,6,0),"")</f>
        <v/>
      </c>
      <c r="J8" s="102" t="str">
        <f>IFERROR(VLOOKUP(D8,DB!A:G,7,0),"")</f>
        <v/>
      </c>
      <c r="K8" s="107"/>
      <c r="L8" s="108" t="str">
        <f>IFERROR(VLOOKUP(D8,DB!A:I,9,0),"")</f>
        <v/>
      </c>
    </row>
    <row r="9" spans="1:16383" ht="31.5" customHeight="1">
      <c r="A9" s="103"/>
      <c r="B9" s="102" t="str">
        <f>IFERROR(VLOOKUP(D9,DB!A:K,11,0),"")</f>
        <v/>
      </c>
      <c r="C9" s="104"/>
      <c r="D9" s="102"/>
      <c r="E9" s="102"/>
      <c r="F9" s="106"/>
      <c r="G9" s="76">
        <f ca="1">IFERROR(NOW()-F9,"-")</f>
        <v>45963.457653587961</v>
      </c>
      <c r="H9" s="106"/>
      <c r="I9" s="102" t="str">
        <f>IFERROR(VLOOKUP(D9,DB!A:F,6,0),"")</f>
        <v/>
      </c>
      <c r="J9" s="102" t="str">
        <f>IFERROR(VLOOKUP(D9,DB!A:G,7,0),"")</f>
        <v/>
      </c>
      <c r="K9" s="107"/>
      <c r="L9" s="108" t="str">
        <f>IFERROR(VLOOKUP(D9,DB!A:I,9,0),"")</f>
        <v/>
      </c>
    </row>
    <row r="10" spans="1:16383" ht="31.5" customHeight="1">
      <c r="A10" s="103"/>
      <c r="B10" s="102" t="str">
        <f>IFERROR(VLOOKUP(D10,DB!A:K,11,0),"")</f>
        <v/>
      </c>
      <c r="C10" s="104"/>
      <c r="D10" s="102"/>
      <c r="E10" s="102"/>
      <c r="F10" s="106"/>
      <c r="G10" s="76">
        <f ca="1">IFERROR(NOW()-F10,"-")</f>
        <v>45963.457653587961</v>
      </c>
      <c r="H10" s="106"/>
      <c r="I10" s="102" t="str">
        <f>IFERROR(VLOOKUP(D10,DB!A:F,6,0),"")</f>
        <v/>
      </c>
      <c r="J10" s="102" t="str">
        <f>IFERROR(VLOOKUP(D10,DB!A:G,7,0),"")</f>
        <v/>
      </c>
      <c r="K10" s="107"/>
      <c r="L10" s="108" t="str">
        <f>IFERROR(VLOOKUP(D10,DB!A:I,9,0),"")</f>
        <v/>
      </c>
    </row>
    <row r="11" spans="1:16383" ht="31.5" customHeight="1">
      <c r="A11" s="103"/>
      <c r="B11" s="102" t="str">
        <f>IFERROR(VLOOKUP(D11,DB!A:K,11,0),"")</f>
        <v/>
      </c>
      <c r="C11" s="104"/>
      <c r="D11" s="102"/>
      <c r="E11" s="102"/>
      <c r="F11" s="106"/>
      <c r="G11" s="76">
        <f ca="1">IFERROR(NOW()-F11,"-")</f>
        <v>45963.457653587961</v>
      </c>
      <c r="H11" s="106"/>
      <c r="I11" s="102" t="str">
        <f>IFERROR(VLOOKUP(D11,DB!A:F,6,0),"")</f>
        <v/>
      </c>
      <c r="J11" s="102" t="str">
        <f>IFERROR(VLOOKUP(D11,DB!A:G,7,0),"")</f>
        <v/>
      </c>
      <c r="K11" s="107"/>
      <c r="L11" s="108" t="str">
        <f>IFERROR(VLOOKUP(D11,DB!A:I,9,0),"")</f>
        <v/>
      </c>
    </row>
    <row r="12" spans="1:16383" ht="31.5" customHeight="1">
      <c r="A12" s="170"/>
      <c r="B12" s="171" t="str">
        <f>IFERROR(VLOOKUP(D12,DB!A:K,11,0),"")</f>
        <v/>
      </c>
      <c r="C12" s="172"/>
      <c r="D12" s="171"/>
      <c r="E12" s="102"/>
      <c r="F12" s="173"/>
      <c r="G12" s="115">
        <f ca="1">IFERROR(NOW()-F12,"-")</f>
        <v>45963.457653587961</v>
      </c>
      <c r="H12" s="173"/>
      <c r="I12" s="171" t="str">
        <f>IFERROR(VLOOKUP(D12,DB!A:F,6,0),"")</f>
        <v/>
      </c>
      <c r="J12" s="171" t="str">
        <f>IFERROR(VLOOKUP(D12,DB!A:G,7,0),"")</f>
        <v/>
      </c>
      <c r="K12" s="174"/>
      <c r="L12" s="175" t="str">
        <f>IFERROR(VLOOKUP(D12,DB!A:I,9,0),"")</f>
        <v/>
      </c>
    </row>
    <row r="13" spans="1:16383" ht="31.5" customHeight="1">
      <c r="A13" s="170"/>
      <c r="B13" s="171" t="str">
        <f>IFERROR(VLOOKUP(D13,DB!A:K,11,0),"")</f>
        <v/>
      </c>
      <c r="C13" s="172"/>
      <c r="D13" s="171"/>
      <c r="E13" s="102"/>
      <c r="F13" s="173"/>
      <c r="G13" s="115">
        <f ca="1">IFERROR(NOW()-F13,"-")</f>
        <v>45963.457653587961</v>
      </c>
      <c r="H13" s="173"/>
      <c r="I13" s="171" t="str">
        <f>IFERROR(VLOOKUP(D13,DB!A:F,6,0),"")</f>
        <v/>
      </c>
      <c r="J13" s="171" t="str">
        <f>IFERROR(VLOOKUP(D13,DB!A:G,7,0),"")</f>
        <v/>
      </c>
      <c r="K13" s="174"/>
      <c r="L13" s="175" t="str">
        <f>IFERROR(VLOOKUP(D13,DB!A:I,9,0),"")</f>
        <v/>
      </c>
    </row>
    <row r="14" spans="1:16383" ht="31.5" customHeight="1">
      <c r="A14" s="170"/>
      <c r="B14" s="171" t="str">
        <f>IFERROR(VLOOKUP(D14,DB!A:K,11,0),"")</f>
        <v/>
      </c>
      <c r="C14" s="172"/>
      <c r="D14" s="171"/>
      <c r="E14" s="102"/>
      <c r="F14" s="173"/>
      <c r="G14" s="115">
        <f ca="1">IFERROR(NOW()-F14,"-")</f>
        <v>45963.457653587961</v>
      </c>
      <c r="H14" s="173"/>
      <c r="I14" s="171" t="str">
        <f>IFERROR(VLOOKUP(D14,DB!A:F,6,0),"")</f>
        <v/>
      </c>
      <c r="J14" s="171" t="str">
        <f>IFERROR(VLOOKUP(D14,DB!A:G,7,0),"")</f>
        <v/>
      </c>
      <c r="K14" s="174"/>
      <c r="L14" s="175" t="str">
        <f>IFERROR(VLOOKUP(D14,DB!A:I,9,0),"")</f>
        <v/>
      </c>
    </row>
    <row r="15" spans="1:16383" ht="31.5" customHeight="1">
      <c r="A15" s="170"/>
      <c r="B15" s="171" t="str">
        <f>IFERROR(VLOOKUP(D15,DB!A:K,11,0),"")</f>
        <v/>
      </c>
      <c r="C15" s="172"/>
      <c r="D15" s="171"/>
      <c r="E15" s="102"/>
      <c r="F15" s="173"/>
      <c r="G15" s="115">
        <f ca="1">IFERROR(NOW()-F15,"-")</f>
        <v>45963.457653587961</v>
      </c>
      <c r="H15" s="173"/>
      <c r="I15" s="171" t="str">
        <f>IFERROR(VLOOKUP(D15,DB!A:F,6,0),"")</f>
        <v/>
      </c>
      <c r="J15" s="171" t="str">
        <f>IFERROR(VLOOKUP(D15,DB!A:G,7,0),"")</f>
        <v/>
      </c>
      <c r="K15" s="174"/>
      <c r="L15" s="175" t="str">
        <f>IFERROR(VLOOKUP(D15,DB!A:I,9,0),"")</f>
        <v/>
      </c>
    </row>
    <row r="16" spans="1:16383" ht="31.5" customHeight="1">
      <c r="A16" s="170"/>
      <c r="B16" s="171" t="str">
        <f>IFERROR(VLOOKUP(D16,DB!A:K,11,0),"")</f>
        <v/>
      </c>
      <c r="C16" s="172"/>
      <c r="D16" s="171"/>
      <c r="E16" s="102"/>
      <c r="F16" s="173"/>
      <c r="G16" s="115">
        <f ca="1">IFERROR(NOW()-F16,"-")</f>
        <v>45963.457653587961</v>
      </c>
      <c r="H16" s="173"/>
      <c r="I16" s="171" t="str">
        <f>IFERROR(VLOOKUP(D16,DB!A:F,6,0),"")</f>
        <v/>
      </c>
      <c r="J16" s="171" t="str">
        <f>IFERROR(VLOOKUP(D16,DB!A:G,7,0),"")</f>
        <v/>
      </c>
      <c r="K16" s="174"/>
      <c r="L16" s="175" t="str">
        <f>IFERROR(VLOOKUP(D16,DB!A:I,9,0),"")</f>
        <v/>
      </c>
    </row>
    <row r="17" spans="1:12" ht="31.5" customHeight="1">
      <c r="A17" s="170"/>
      <c r="B17" s="171" t="str">
        <f>IFERROR(VLOOKUP(D17,DB!A:K,11,0),"")</f>
        <v/>
      </c>
      <c r="C17" s="172"/>
      <c r="D17" s="171"/>
      <c r="E17" s="102"/>
      <c r="F17" s="173"/>
      <c r="G17" s="115">
        <f ca="1">IFERROR(NOW()-F17,"-")</f>
        <v>45963.457653587961</v>
      </c>
      <c r="H17" s="173"/>
      <c r="I17" s="171" t="str">
        <f>IFERROR(VLOOKUP(D17,DB!A:F,6,0),"")</f>
        <v/>
      </c>
      <c r="J17" s="171" t="str">
        <f>IFERROR(VLOOKUP(D17,DB!A:G,7,0),"")</f>
        <v/>
      </c>
      <c r="K17" s="174"/>
      <c r="L17" s="175" t="str">
        <f>IFERROR(VLOOKUP(D17,DB!A:I,9,0),"")</f>
        <v/>
      </c>
    </row>
    <row r="18" spans="1:12" ht="31.5" customHeight="1">
      <c r="A18" s="170"/>
      <c r="B18" s="171" t="str">
        <f>IFERROR(VLOOKUP(D18,DB!A:K,11,0),"")</f>
        <v/>
      </c>
      <c r="C18" s="172"/>
      <c r="D18" s="171"/>
      <c r="E18" s="102"/>
      <c r="F18" s="173"/>
      <c r="G18" s="115">
        <f ca="1">IFERROR(NOW()-F18,"-")</f>
        <v>45963.457653587961</v>
      </c>
      <c r="H18" s="173"/>
      <c r="I18" s="171" t="str">
        <f>IFERROR(VLOOKUP(D18,DB!A:F,6,0),"")</f>
        <v/>
      </c>
      <c r="J18" s="171" t="str">
        <f>IFERROR(VLOOKUP(D18,DB!A:G,7,0),"")</f>
        <v/>
      </c>
      <c r="K18" s="174"/>
      <c r="L18" s="175" t="str">
        <f>IFERROR(VLOOKUP(D18,DB!A:I,9,0),"")</f>
        <v/>
      </c>
    </row>
    <row r="19" spans="1:12" ht="31.5" customHeight="1">
      <c r="A19" s="170"/>
      <c r="B19" s="171" t="str">
        <f>IFERROR(VLOOKUP(D19,DB!A:K,11,0),"")</f>
        <v/>
      </c>
      <c r="C19" s="172"/>
      <c r="D19" s="171"/>
      <c r="E19" s="102"/>
      <c r="F19" s="173"/>
      <c r="G19" s="115">
        <f ca="1">IFERROR(NOW()-F19,"-")</f>
        <v>45963.457653587961</v>
      </c>
      <c r="H19" s="173"/>
      <c r="I19" s="171" t="str">
        <f>IFERROR(VLOOKUP(D19,DB!A:F,6,0),"")</f>
        <v/>
      </c>
      <c r="J19" s="171" t="str">
        <f>IFERROR(VLOOKUP(D19,DB!A:G,7,0),"")</f>
        <v/>
      </c>
      <c r="K19" s="174"/>
      <c r="L19" s="175" t="str">
        <f>IFERROR(VLOOKUP(D19,DB!A:I,9,0),"")</f>
        <v/>
      </c>
    </row>
    <row r="20" spans="1:12" ht="31.5" customHeight="1">
      <c r="A20" s="170"/>
      <c r="B20" s="171" t="str">
        <f>IFERROR(VLOOKUP(D20,DB!A:K,11,0),"")</f>
        <v/>
      </c>
      <c r="C20" s="172"/>
      <c r="D20" s="171"/>
      <c r="E20" s="102"/>
      <c r="F20" s="173"/>
      <c r="G20" s="115">
        <f ca="1">IFERROR(NOW()-F20,"-")</f>
        <v>45963.457653587961</v>
      </c>
      <c r="H20" s="173"/>
      <c r="I20" s="171" t="str">
        <f>IFERROR(VLOOKUP(D20,DB!A:F,6,0),"")</f>
        <v/>
      </c>
      <c r="J20" s="171" t="str">
        <f>IFERROR(VLOOKUP(D20,DB!A:G,7,0),"")</f>
        <v/>
      </c>
      <c r="K20" s="174"/>
      <c r="L20" s="175" t="str">
        <f>IFERROR(VLOOKUP(D20,DB!A:I,9,0),"")</f>
        <v/>
      </c>
    </row>
    <row r="21" spans="1:12" ht="31.5" customHeight="1">
      <c r="A21" s="170"/>
      <c r="B21" s="171" t="str">
        <f>IFERROR(VLOOKUP(D21,DB!A:K,11,0),"")</f>
        <v/>
      </c>
      <c r="C21" s="172"/>
      <c r="D21" s="171"/>
      <c r="E21" s="102"/>
      <c r="F21" s="173"/>
      <c r="G21" s="115">
        <f ca="1">IFERROR(NOW()-F21,"-")</f>
        <v>45963.457653587961</v>
      </c>
      <c r="H21" s="173"/>
      <c r="I21" s="171" t="str">
        <f>IFERROR(VLOOKUP(D21,DB!A:F,6,0),"")</f>
        <v/>
      </c>
      <c r="J21" s="171" t="str">
        <f>IFERROR(VLOOKUP(D21,DB!A:G,7,0),"")</f>
        <v/>
      </c>
      <c r="K21" s="174"/>
      <c r="L21" s="175" t="str">
        <f>IFERROR(VLOOKUP(D21,DB!A:I,9,0),"")</f>
        <v/>
      </c>
    </row>
    <row r="22" spans="1:12" ht="31.5" customHeight="1">
      <c r="A22" s="170"/>
      <c r="B22" s="171" t="str">
        <f>IFERROR(VLOOKUP(D22,DB!A:K,11,0),"")</f>
        <v/>
      </c>
      <c r="C22" s="172"/>
      <c r="D22" s="171"/>
      <c r="E22" s="102"/>
      <c r="F22" s="173"/>
      <c r="G22" s="115">
        <f ca="1">IFERROR(NOW()-F22,"-")</f>
        <v>45963.457653587961</v>
      </c>
      <c r="H22" s="173"/>
      <c r="I22" s="171" t="str">
        <f>IFERROR(VLOOKUP(D22,DB!A:F,6,0),"")</f>
        <v/>
      </c>
      <c r="J22" s="171" t="str">
        <f>IFERROR(VLOOKUP(D22,DB!A:G,7,0),"")</f>
        <v/>
      </c>
      <c r="K22" s="174"/>
      <c r="L22" s="175" t="str">
        <f>IFERROR(VLOOKUP(D22,DB!A:I,9,0),"")</f>
        <v/>
      </c>
    </row>
    <row r="23" spans="1:12" ht="31.5" customHeight="1">
      <c r="A23" s="170"/>
      <c r="B23" s="171" t="str">
        <f>IFERROR(VLOOKUP(D23,DB!A:K,11,0),"")</f>
        <v/>
      </c>
      <c r="C23" s="172"/>
      <c r="D23" s="171"/>
      <c r="E23" s="102"/>
      <c r="F23" s="173"/>
      <c r="G23" s="115">
        <f ca="1">IFERROR(NOW()-F23,"-")</f>
        <v>45963.457653587961</v>
      </c>
      <c r="H23" s="173"/>
      <c r="I23" s="171" t="str">
        <f>IFERROR(VLOOKUP(D23,DB!A:F,6,0),"")</f>
        <v/>
      </c>
      <c r="J23" s="171" t="str">
        <f>IFERROR(VLOOKUP(D23,DB!A:G,7,0),"")</f>
        <v/>
      </c>
      <c r="K23" s="174"/>
      <c r="L23" s="175" t="str">
        <f>IFERROR(VLOOKUP(D23,DB!A:I,9,0),"")</f>
        <v/>
      </c>
    </row>
    <row r="24" spans="1:12" ht="31.5" customHeight="1">
      <c r="A24" s="170"/>
      <c r="B24" s="171" t="str">
        <f>IFERROR(VLOOKUP(D24,DB!A:K,11,0),"")</f>
        <v/>
      </c>
      <c r="C24" s="172"/>
      <c r="D24" s="171"/>
      <c r="E24" s="102"/>
      <c r="F24" s="173"/>
      <c r="G24" s="115">
        <f ca="1">IFERROR(NOW()-F24,"-")</f>
        <v>45963.457653587961</v>
      </c>
      <c r="H24" s="173"/>
      <c r="I24" s="171" t="str">
        <f>IFERROR(VLOOKUP(D24,DB!A:F,6,0),"")</f>
        <v/>
      </c>
      <c r="J24" s="171" t="str">
        <f>IFERROR(VLOOKUP(D24,DB!A:G,7,0),"")</f>
        <v/>
      </c>
      <c r="K24" s="174"/>
      <c r="L24" s="175" t="str">
        <f>IFERROR(VLOOKUP(D24,DB!A:I,9,0),"")</f>
        <v/>
      </c>
    </row>
    <row r="25" spans="1:12" ht="31.5" customHeight="1">
      <c r="A25" s="170"/>
      <c r="B25" s="171" t="str">
        <f>IFERROR(VLOOKUP(D25,DB!A:K,11,0),"")</f>
        <v/>
      </c>
      <c r="C25" s="172"/>
      <c r="D25" s="171"/>
      <c r="E25" s="102"/>
      <c r="F25" s="173"/>
      <c r="G25" s="115">
        <f ca="1">IFERROR(NOW()-F25,"-")</f>
        <v>45963.457653587961</v>
      </c>
      <c r="H25" s="173"/>
      <c r="I25" s="171" t="str">
        <f>IFERROR(VLOOKUP(D25,DB!A:F,6,0),"")</f>
        <v/>
      </c>
      <c r="J25" s="171" t="str">
        <f>IFERROR(VLOOKUP(D25,DB!A:G,7,0),"")</f>
        <v/>
      </c>
      <c r="K25" s="174"/>
      <c r="L25" s="175" t="str">
        <f>IFERROR(VLOOKUP(D25,DB!A:I,9,0),"")</f>
        <v/>
      </c>
    </row>
    <row r="26" spans="1:12" ht="31.5" customHeight="1">
      <c r="A26" s="170"/>
      <c r="B26" s="171" t="str">
        <f>IFERROR(VLOOKUP(D26,DB!A:K,11,0),"")</f>
        <v/>
      </c>
      <c r="C26" s="172"/>
      <c r="D26" s="171"/>
      <c r="E26" s="102"/>
      <c r="F26" s="173"/>
      <c r="G26" s="115">
        <f ca="1">IFERROR(NOW()-F26,"-")</f>
        <v>45963.457653587961</v>
      </c>
      <c r="H26" s="173"/>
      <c r="I26" s="171" t="str">
        <f>IFERROR(VLOOKUP(D26,DB!A:F,6,0),"")</f>
        <v/>
      </c>
      <c r="J26" s="171" t="str">
        <f>IFERROR(VLOOKUP(D26,DB!A:G,7,0),"")</f>
        <v/>
      </c>
      <c r="K26" s="174"/>
      <c r="L26" s="175" t="str">
        <f>IFERROR(VLOOKUP(D26,DB!A:I,9,0),"")</f>
        <v/>
      </c>
    </row>
    <row r="27" spans="1:12" ht="31.5" customHeight="1">
      <c r="A27" s="170"/>
      <c r="B27" s="171" t="str">
        <f>IFERROR(VLOOKUP(D27,DB!A:K,11,0),"")</f>
        <v/>
      </c>
      <c r="C27" s="172"/>
      <c r="D27" s="171"/>
      <c r="E27" s="102"/>
      <c r="F27" s="173"/>
      <c r="G27" s="115">
        <f ca="1">IFERROR(NOW()-F27,"-")</f>
        <v>45963.457653587961</v>
      </c>
      <c r="H27" s="173"/>
      <c r="I27" s="171" t="str">
        <f>IFERROR(VLOOKUP(D27,DB!A:F,6,0),"")</f>
        <v/>
      </c>
      <c r="J27" s="171" t="str">
        <f>IFERROR(VLOOKUP(D27,DB!A:G,7,0),"")</f>
        <v/>
      </c>
      <c r="K27" s="174"/>
      <c r="L27" s="175" t="str">
        <f>IFERROR(VLOOKUP(D27,DB!A:I,9,0),"")</f>
        <v/>
      </c>
    </row>
    <row r="28" spans="1:12" ht="31.5" customHeight="1">
      <c r="A28" s="170"/>
      <c r="B28" s="171" t="str">
        <f>IFERROR(VLOOKUP(D28,DB!A:K,11,0),"")</f>
        <v/>
      </c>
      <c r="C28" s="172"/>
      <c r="D28" s="171"/>
      <c r="E28" s="102"/>
      <c r="F28" s="173"/>
      <c r="G28" s="115">
        <f ca="1">IFERROR(NOW()-F28,"-")</f>
        <v>45963.457653587961</v>
      </c>
      <c r="H28" s="173"/>
      <c r="I28" s="171" t="str">
        <f>IFERROR(VLOOKUP(D28,DB!A:F,6,0),"")</f>
        <v/>
      </c>
      <c r="J28" s="171" t="str">
        <f>IFERROR(VLOOKUP(D28,DB!A:G,7,0),"")</f>
        <v/>
      </c>
      <c r="K28" s="174"/>
      <c r="L28" s="175" t="str">
        <f>IFERROR(VLOOKUP(D28,DB!A:I,9,0),"")</f>
        <v/>
      </c>
    </row>
    <row r="29" spans="1:12" ht="31.5" customHeight="1">
      <c r="A29" s="170"/>
      <c r="B29" s="171" t="str">
        <f>IFERROR(VLOOKUP(D29,DB!A:K,11,0),"")</f>
        <v/>
      </c>
      <c r="C29" s="172"/>
      <c r="D29" s="171"/>
      <c r="E29" s="102"/>
      <c r="F29" s="173"/>
      <c r="G29" s="115">
        <f ca="1">IFERROR(NOW()-F29,"-")</f>
        <v>45963.457653587961</v>
      </c>
      <c r="H29" s="173"/>
      <c r="I29" s="171" t="str">
        <f>IFERROR(VLOOKUP(D29,DB!A:F,6,0),"")</f>
        <v/>
      </c>
      <c r="J29" s="171" t="str">
        <f>IFERROR(VLOOKUP(D29,DB!A:G,7,0),"")</f>
        <v/>
      </c>
      <c r="K29" s="174"/>
      <c r="L29" s="175" t="str">
        <f>IFERROR(VLOOKUP(D29,DB!A:I,9,0),"")</f>
        <v/>
      </c>
    </row>
    <row r="30" spans="1:12" ht="31.5" customHeight="1">
      <c r="A30" s="170"/>
      <c r="B30" s="171" t="str">
        <f>IFERROR(VLOOKUP(D30,DB!A:K,11,0),"")</f>
        <v/>
      </c>
      <c r="C30" s="172"/>
      <c r="D30" s="171"/>
      <c r="E30" s="102"/>
      <c r="F30" s="173"/>
      <c r="G30" s="115">
        <f ca="1">IFERROR(NOW()-F30,"-")</f>
        <v>45963.457653587961</v>
      </c>
      <c r="H30" s="173"/>
      <c r="I30" s="171" t="str">
        <f>IFERROR(VLOOKUP(D30,DB!A:F,6,0),"")</f>
        <v/>
      </c>
      <c r="J30" s="171" t="str">
        <f>IFERROR(VLOOKUP(D30,DB!A:G,7,0),"")</f>
        <v/>
      </c>
      <c r="K30" s="174"/>
      <c r="L30" s="175" t="str">
        <f>IFERROR(VLOOKUP(D30,DB!A:I,9,0),"")</f>
        <v/>
      </c>
    </row>
    <row r="31" spans="1:12" ht="31.5" customHeight="1">
      <c r="A31" s="170"/>
      <c r="B31" s="171" t="str">
        <f>IFERROR(VLOOKUP(D31,DB!A:K,11,0),"")</f>
        <v/>
      </c>
      <c r="C31" s="172"/>
      <c r="D31" s="171"/>
      <c r="E31" s="102"/>
      <c r="F31" s="173"/>
      <c r="G31" s="115">
        <f ca="1">IFERROR(NOW()-F31,"-")</f>
        <v>45963.457653587961</v>
      </c>
      <c r="H31" s="173"/>
      <c r="I31" s="171" t="str">
        <f>IFERROR(VLOOKUP(D31,DB!A:F,6,0),"")</f>
        <v/>
      </c>
      <c r="J31" s="171" t="str">
        <f>IFERROR(VLOOKUP(D31,DB!A:G,7,0),"")</f>
        <v/>
      </c>
      <c r="K31" s="174"/>
      <c r="L31" s="175" t="str">
        <f>IFERROR(VLOOKUP(D31,DB!A:I,9,0),"")</f>
        <v/>
      </c>
    </row>
    <row r="32" spans="1:12" ht="31.5" customHeight="1">
      <c r="A32" s="170"/>
      <c r="B32" s="171" t="str">
        <f>IFERROR(VLOOKUP(D32,DB!A:K,11,0),"")</f>
        <v/>
      </c>
      <c r="C32" s="172"/>
      <c r="D32" s="171"/>
      <c r="E32" s="102"/>
      <c r="F32" s="173"/>
      <c r="G32" s="115">
        <f ca="1">IFERROR(NOW()-F32,"-")</f>
        <v>45963.457653587961</v>
      </c>
      <c r="H32" s="173"/>
      <c r="I32" s="171" t="str">
        <f>IFERROR(VLOOKUP(D32,DB!A:F,6,0),"")</f>
        <v/>
      </c>
      <c r="J32" s="171" t="str">
        <f>IFERROR(VLOOKUP(D32,DB!A:G,7,0),"")</f>
        <v/>
      </c>
      <c r="K32" s="174"/>
      <c r="L32" s="175" t="str">
        <f>IFERROR(VLOOKUP(D32,DB!A:I,9,0),"")</f>
        <v/>
      </c>
    </row>
    <row r="33" spans="1:12" ht="31.5" customHeight="1">
      <c r="A33" s="170"/>
      <c r="B33" s="171" t="str">
        <f>IFERROR(VLOOKUP(D33,DB!A:K,11,0),"")</f>
        <v/>
      </c>
      <c r="C33" s="172"/>
      <c r="D33" s="171"/>
      <c r="E33" s="102"/>
      <c r="F33" s="173"/>
      <c r="G33" s="115">
        <f ca="1">IFERROR(NOW()-F33,"-")</f>
        <v>45963.457653587961</v>
      </c>
      <c r="H33" s="173"/>
      <c r="I33" s="171" t="str">
        <f>IFERROR(VLOOKUP(D33,DB!A:F,6,0),"")</f>
        <v/>
      </c>
      <c r="J33" s="171" t="str">
        <f>IFERROR(VLOOKUP(D33,DB!A:G,7,0),"")</f>
        <v/>
      </c>
      <c r="K33" s="174"/>
      <c r="L33" s="175" t="str">
        <f>IFERROR(VLOOKUP(D33,DB!A:I,9,0),"")</f>
        <v/>
      </c>
    </row>
    <row r="34" spans="1:12" ht="31.5" customHeight="1">
      <c r="A34" s="170"/>
      <c r="B34" s="171" t="str">
        <f>IFERROR(VLOOKUP(D34,DB!A:K,11,0),"")</f>
        <v/>
      </c>
      <c r="C34" s="172"/>
      <c r="D34" s="171"/>
      <c r="E34" s="102"/>
      <c r="F34" s="173"/>
      <c r="G34" s="115">
        <f ca="1">IFERROR(NOW()-F34,"-")</f>
        <v>45963.457653587961</v>
      </c>
      <c r="H34" s="173"/>
      <c r="I34" s="171" t="str">
        <f>IFERROR(VLOOKUP(D34,DB!A:F,6,0),"")</f>
        <v/>
      </c>
      <c r="J34" s="171" t="str">
        <f>IFERROR(VLOOKUP(D34,DB!A:G,7,0),"")</f>
        <v/>
      </c>
      <c r="K34" s="174"/>
      <c r="L34" s="175" t="str">
        <f>IFERROR(VLOOKUP(D34,DB!A:I,9,0),"")</f>
        <v/>
      </c>
    </row>
    <row r="35" spans="1:12" ht="31.5" customHeight="1">
      <c r="A35" s="170"/>
      <c r="B35" s="171" t="str">
        <f>IFERROR(VLOOKUP(D35,DB!A:K,11,0),"")</f>
        <v/>
      </c>
      <c r="C35" s="172"/>
      <c r="D35" s="171"/>
      <c r="E35" s="102"/>
      <c r="F35" s="173"/>
      <c r="G35" s="115">
        <f ca="1">IFERROR(NOW()-F35,"-")</f>
        <v>45963.457653587961</v>
      </c>
      <c r="H35" s="173"/>
      <c r="I35" s="171" t="str">
        <f>IFERROR(VLOOKUP(D35,DB!A:F,6,0),"")</f>
        <v/>
      </c>
      <c r="J35" s="171" t="str">
        <f>IFERROR(VLOOKUP(D35,DB!A:G,7,0),"")</f>
        <v/>
      </c>
      <c r="K35" s="174"/>
      <c r="L35" s="175" t="str">
        <f>IFERROR(VLOOKUP(D35,DB!A:I,9,0),"")</f>
        <v/>
      </c>
    </row>
    <row r="36" spans="1:12" ht="31.5" customHeight="1">
      <c r="A36" s="170"/>
      <c r="B36" s="171" t="str">
        <f>IFERROR(VLOOKUP(D36,DB!A:K,11,0),"")</f>
        <v/>
      </c>
      <c r="C36" s="172"/>
      <c r="D36" s="171"/>
      <c r="E36" s="102"/>
      <c r="F36" s="173"/>
      <c r="G36" s="115">
        <f ca="1">IFERROR(NOW()-F36,"-")</f>
        <v>45963.457653587961</v>
      </c>
      <c r="H36" s="173"/>
      <c r="I36" s="171" t="str">
        <f>IFERROR(VLOOKUP(D36,DB!A:F,6,0),"")</f>
        <v/>
      </c>
      <c r="J36" s="171" t="str">
        <f>IFERROR(VLOOKUP(D36,DB!A:G,7,0),"")</f>
        <v/>
      </c>
      <c r="K36" s="174"/>
      <c r="L36" s="175" t="str">
        <f>IFERROR(VLOOKUP(D36,DB!A:I,9,0),"")</f>
        <v/>
      </c>
    </row>
    <row r="37" spans="1:12" ht="31.5" customHeight="1">
      <c r="A37" s="170"/>
      <c r="B37" s="171" t="str">
        <f>IFERROR(VLOOKUP(D37,DB!A:K,11,0),"")</f>
        <v/>
      </c>
      <c r="C37" s="172"/>
      <c r="D37" s="171"/>
      <c r="E37" s="102"/>
      <c r="F37" s="173"/>
      <c r="G37" s="115">
        <f ca="1">IFERROR(NOW()-F37,"-")</f>
        <v>45963.457653587961</v>
      </c>
      <c r="H37" s="173"/>
      <c r="I37" s="171" t="str">
        <f>IFERROR(VLOOKUP(D37,DB!A:F,6,0),"")</f>
        <v/>
      </c>
      <c r="J37" s="171" t="str">
        <f>IFERROR(VLOOKUP(D37,DB!A:G,7,0),"")</f>
        <v/>
      </c>
      <c r="K37" s="174"/>
      <c r="L37" s="175" t="str">
        <f>IFERROR(VLOOKUP(D37,DB!A:I,9,0),"")</f>
        <v/>
      </c>
    </row>
    <row r="38" spans="1:12" ht="31.5" customHeight="1">
      <c r="A38" s="103"/>
      <c r="B38" s="102" t="str">
        <f>IFERROR(VLOOKUP(D38,DB!A:K,11,0),"")</f>
        <v/>
      </c>
      <c r="C38" s="104"/>
      <c r="D38" s="102"/>
      <c r="E38" s="105"/>
      <c r="F38" s="106"/>
      <c r="G38" s="76">
        <f ca="1">IFERROR(NOW()-F38,"-")</f>
        <v>45963.457653587961</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45963.457653587961</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45963.457653587961</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45963.457653587961</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45963.457653587961</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45963.457653587961</v>
      </c>
      <c r="H43" s="106"/>
      <c r="I43" s="102" t="str">
        <f>IFERROR(VLOOKUP(D43,DB!A:F,6,0),"")</f>
        <v/>
      </c>
      <c r="J43" s="101" t="str">
        <f>IFERROR(VLOOKUP(D43,DB!A:G,7,0),"")</f>
        <v/>
      </c>
      <c r="K43" s="107"/>
      <c r="L43" s="108" t="str">
        <f>IFERROR(VLOOKUP(D43,DB!A:I,9,0),"")</f>
        <v/>
      </c>
    </row>
    <row r="44" spans="1:12" ht="31.5" customHeight="1">
      <c r="A44" s="103"/>
      <c r="B44" s="102" t="str">
        <f>IFERROR(VLOOKUP(D44,DB!A:K,11,0),"")</f>
        <v/>
      </c>
      <c r="C44" s="104"/>
      <c r="D44" s="102"/>
      <c r="E44" s="105"/>
      <c r="F44" s="106"/>
      <c r="G44" s="76">
        <f ca="1">IFERROR(NOW()-F44,"-")</f>
        <v>45963.457653587961</v>
      </c>
      <c r="H44" s="106"/>
      <c r="I44" s="102" t="str">
        <f>IFERROR(VLOOKUP(D44,DB!A:F,6,0),"")</f>
        <v/>
      </c>
      <c r="J44" s="101" t="str">
        <f>IFERROR(VLOOKUP(D44,DB!A:G,7,0),"")</f>
        <v/>
      </c>
      <c r="K44" s="107"/>
      <c r="L44" s="108" t="str">
        <f>IFERROR(VLOOKUP(D44,DB!A:I,9,0),"")</f>
        <v/>
      </c>
    </row>
    <row r="45" spans="1:12" ht="31.5" customHeight="1">
      <c r="A45" s="103"/>
      <c r="B45" s="102" t="str">
        <f>IFERROR(VLOOKUP(D45,DB!A:K,11,0),"")</f>
        <v/>
      </c>
      <c r="C45" s="104"/>
      <c r="D45" s="102"/>
      <c r="E45" s="105"/>
      <c r="F45" s="106"/>
      <c r="G45" s="76">
        <f ca="1">IFERROR(NOW()-F45,"-")</f>
        <v>45963.457653587961</v>
      </c>
      <c r="H45" s="106"/>
      <c r="I45" s="102" t="str">
        <f>IFERROR(VLOOKUP(D45,DB!A:F,6,0),"")</f>
        <v/>
      </c>
      <c r="J45" s="101" t="str">
        <f>IFERROR(VLOOKUP(D45,DB!A:G,7,0),"")</f>
        <v/>
      </c>
      <c r="K45" s="107"/>
      <c r="L45" s="108" t="str">
        <f>IFERROR(VLOOKUP(D45,DB!A:I,9,0),"")</f>
        <v/>
      </c>
    </row>
    <row r="46" spans="1:12" ht="31.5" customHeight="1">
      <c r="A46" s="103"/>
      <c r="B46" s="102" t="str">
        <f>IFERROR(VLOOKUP(D46,DB!A:K,11,0),"")</f>
        <v/>
      </c>
      <c r="C46" s="104"/>
      <c r="D46" s="102"/>
      <c r="E46" s="105"/>
      <c r="F46" s="106"/>
      <c r="G46" s="76">
        <f ca="1">IFERROR(NOW()-F46,"-")</f>
        <v>45963.457653587961</v>
      </c>
      <c r="H46" s="106"/>
      <c r="I46" s="102" t="str">
        <f>IFERROR(VLOOKUP(D46,DB!A:F,6,0),"")</f>
        <v/>
      </c>
      <c r="J46" s="101" t="str">
        <f>IFERROR(VLOOKUP(D46,DB!A:G,7,0),"")</f>
        <v/>
      </c>
      <c r="K46" s="107"/>
      <c r="L46" s="108" t="str">
        <f>IFERROR(VLOOKUP(D46,DB!A:I,9,0),"")</f>
        <v/>
      </c>
    </row>
    <row r="47" spans="1:12" ht="31.5" customHeight="1">
      <c r="A47" s="103"/>
      <c r="B47" s="102" t="str">
        <f>IFERROR(VLOOKUP(D47,DB!A:K,11,0),"")</f>
        <v/>
      </c>
      <c r="C47" s="104"/>
      <c r="D47" s="102"/>
      <c r="E47" s="105"/>
      <c r="F47" s="106"/>
      <c r="G47" s="76">
        <f ca="1">IFERROR(NOW()-F47,"-")</f>
        <v>45963.457653587961</v>
      </c>
      <c r="H47" s="106"/>
      <c r="I47" s="102" t="str">
        <f>IFERROR(VLOOKUP(D47,DB!A:F,6,0),"")</f>
        <v/>
      </c>
      <c r="J47" s="101" t="str">
        <f>IFERROR(VLOOKUP(D47,DB!A:G,7,0),"")</f>
        <v/>
      </c>
      <c r="K47" s="107"/>
      <c r="L47" s="108" t="str">
        <f>IFERROR(VLOOKUP(D47,DB!A:I,9,0),"")</f>
        <v/>
      </c>
    </row>
    <row r="48" spans="1:12" ht="31.5" customHeight="1">
      <c r="A48" s="103"/>
      <c r="B48" s="102" t="str">
        <f>IFERROR(VLOOKUP(D48,DB!A:K,11,0),"")</f>
        <v/>
      </c>
      <c r="C48" s="104"/>
      <c r="D48" s="102"/>
      <c r="E48" s="105"/>
      <c r="F48" s="106"/>
      <c r="G48" s="76">
        <f ca="1">IFERROR(NOW()-F48,"-")</f>
        <v>45963.457653587961</v>
      </c>
      <c r="H48" s="106"/>
      <c r="I48" s="102" t="str">
        <f>IFERROR(VLOOKUP(D48,DB!A:F,6,0),"")</f>
        <v/>
      </c>
      <c r="J48" s="101" t="str">
        <f>IFERROR(VLOOKUP(D48,DB!A:G,7,0),"")</f>
        <v/>
      </c>
      <c r="K48" s="107"/>
      <c r="L48" s="108" t="str">
        <f>IFERROR(VLOOKUP(D48,DB!A:I,9,0),"")</f>
        <v/>
      </c>
    </row>
    <row r="49" spans="1:12" ht="31.5" customHeight="1">
      <c r="A49" s="103"/>
      <c r="B49" s="102" t="str">
        <f>IFERROR(VLOOKUP(D49,DB!A:K,11,0),"")</f>
        <v/>
      </c>
      <c r="C49" s="104"/>
      <c r="D49" s="102"/>
      <c r="E49" s="105"/>
      <c r="F49" s="106"/>
      <c r="G49" s="76">
        <f ca="1">IFERROR(NOW()-F49,"-")</f>
        <v>45963.457653587961</v>
      </c>
      <c r="H49" s="106"/>
      <c r="I49" s="102" t="str">
        <f>IFERROR(VLOOKUP(D49,DB!A:F,6,0),"")</f>
        <v/>
      </c>
      <c r="J49" s="101" t="str">
        <f>IFERROR(VLOOKUP(D49,DB!A:G,7,0),"")</f>
        <v/>
      </c>
      <c r="K49" s="107"/>
      <c r="L49" s="108" t="str">
        <f>IFERROR(VLOOKUP(D49,DB!A:I,9,0),"")</f>
        <v/>
      </c>
    </row>
    <row r="50" spans="1:12" ht="31.5" customHeight="1">
      <c r="A50" s="103"/>
      <c r="B50" s="102" t="str">
        <f>IFERROR(VLOOKUP(D50,DB!A:K,11,0),"")</f>
        <v/>
      </c>
      <c r="C50" s="104"/>
      <c r="D50" s="102"/>
      <c r="E50" s="105"/>
      <c r="F50" s="106"/>
      <c r="G50" s="76">
        <f ca="1">IFERROR(NOW()-F50,"-")</f>
        <v>45963.457653587961</v>
      </c>
      <c r="H50" s="106"/>
      <c r="I50" s="102" t="str">
        <f>IFERROR(VLOOKUP(D50,DB!A:F,6,0),"")</f>
        <v/>
      </c>
      <c r="J50" s="101" t="str">
        <f>IFERROR(VLOOKUP(D50,DB!A:G,7,0),"")</f>
        <v/>
      </c>
      <c r="K50" s="107"/>
      <c r="L50" s="108" t="str">
        <f>IFERROR(VLOOKUP(D50,DB!A:I,9,0),"")</f>
        <v/>
      </c>
    </row>
    <row r="51" spans="1:12" ht="31.5" customHeight="1">
      <c r="A51" s="103"/>
      <c r="B51" s="102" t="str">
        <f>IFERROR(VLOOKUP(D51,DB!A:K,11,0),"")</f>
        <v/>
      </c>
      <c r="C51" s="104"/>
      <c r="D51" s="102"/>
      <c r="E51" s="105"/>
      <c r="F51" s="106"/>
      <c r="G51" s="76">
        <f ca="1">IFERROR(NOW()-F51,"-")</f>
        <v>45963.457653587961</v>
      </c>
      <c r="H51" s="106"/>
      <c r="I51" s="102" t="str">
        <f>IFERROR(VLOOKUP(D51,DB!A:F,6,0),"")</f>
        <v/>
      </c>
      <c r="J51" s="101" t="str">
        <f>IFERROR(VLOOKUP(D51,DB!A:G,7,0),"")</f>
        <v/>
      </c>
      <c r="K51" s="107"/>
      <c r="L51" s="108" t="str">
        <f>IFERROR(VLOOKUP(D51,DB!A:I,9,0),"")</f>
        <v/>
      </c>
    </row>
    <row r="52" spans="1:12" ht="31.5" customHeight="1">
      <c r="A52" s="103"/>
      <c r="B52" s="102" t="str">
        <f>IFERROR(VLOOKUP(D52,DB!A:K,11,0),"")</f>
        <v/>
      </c>
      <c r="C52" s="104"/>
      <c r="D52" s="102"/>
      <c r="E52" s="105"/>
      <c r="F52" s="106"/>
      <c r="G52" s="76">
        <f ca="1">IFERROR(NOW()-F52,"-")</f>
        <v>45963.457653587961</v>
      </c>
      <c r="H52" s="106"/>
      <c r="I52" s="102" t="str">
        <f>IFERROR(VLOOKUP(D52,DB!A:F,6,0),"")</f>
        <v/>
      </c>
      <c r="J52" s="101" t="str">
        <f>IFERROR(VLOOKUP(D52,DB!A:G,7,0),"")</f>
        <v/>
      </c>
      <c r="K52" s="107"/>
      <c r="L52" s="108" t="str">
        <f>IFERROR(VLOOKUP(D52,DB!A:I,9,0),"")</f>
        <v/>
      </c>
    </row>
    <row r="53" spans="1:12" ht="31.5" customHeight="1">
      <c r="A53" s="103"/>
      <c r="B53" s="102" t="str">
        <f>IFERROR(VLOOKUP(D53,DB!A:K,11,0),"")</f>
        <v/>
      </c>
      <c r="C53" s="104"/>
      <c r="D53" s="102"/>
      <c r="E53" s="105"/>
      <c r="F53" s="106"/>
      <c r="G53" s="76">
        <f ca="1">IFERROR(NOW()-F53,"-")</f>
        <v>45963.457653587961</v>
      </c>
      <c r="H53" s="106"/>
      <c r="I53" s="102" t="str">
        <f>IFERROR(VLOOKUP(D53,DB!A:F,6,0),"")</f>
        <v/>
      </c>
      <c r="J53" s="101" t="str">
        <f>IFERROR(VLOOKUP(D53,DB!A:G,7,0),"")</f>
        <v/>
      </c>
      <c r="K53" s="107"/>
      <c r="L53" s="108" t="str">
        <f>IFERROR(VLOOKUP(D53,DB!A:I,9,0),"")</f>
        <v/>
      </c>
    </row>
    <row r="54" spans="1:12" ht="31.5" customHeight="1">
      <c r="A54" s="103"/>
      <c r="B54" s="102" t="str">
        <f>IFERROR(VLOOKUP(D54,DB!A:K,11,0),"")</f>
        <v/>
      </c>
      <c r="C54" s="104"/>
      <c r="D54" s="102"/>
      <c r="E54" s="105"/>
      <c r="F54" s="106"/>
      <c r="G54" s="76">
        <f ca="1">IFERROR(NOW()-F54,"-")</f>
        <v>45963.457653587961</v>
      </c>
      <c r="H54" s="106"/>
      <c r="I54" s="102" t="str">
        <f>IFERROR(VLOOKUP(D54,DB!A:F,6,0),"")</f>
        <v/>
      </c>
      <c r="J54" s="101" t="str">
        <f>IFERROR(VLOOKUP(D54,DB!A:G,7,0),"")</f>
        <v/>
      </c>
      <c r="K54" s="107"/>
      <c r="L54" s="108" t="str">
        <f>IFERROR(VLOOKUP(D54,DB!A:I,9,0),"")</f>
        <v/>
      </c>
    </row>
    <row r="55" spans="1:12" ht="31.5" customHeight="1">
      <c r="A55" s="103"/>
      <c r="B55" s="102" t="str">
        <f>IFERROR(VLOOKUP(D55,DB!A:K,11,0),"")</f>
        <v/>
      </c>
      <c r="C55" s="104"/>
      <c r="D55" s="102"/>
      <c r="E55" s="105"/>
      <c r="F55" s="106"/>
      <c r="G55" s="76">
        <f ca="1">IFERROR(NOW()-F55,"-")</f>
        <v>45963.457653587961</v>
      </c>
      <c r="H55" s="106"/>
      <c r="I55" s="102" t="str">
        <f>IFERROR(VLOOKUP(D55,DB!A:F,6,0),"")</f>
        <v/>
      </c>
      <c r="J55" s="101" t="str">
        <f>IFERROR(VLOOKUP(D55,DB!A:G,7,0),"")</f>
        <v/>
      </c>
      <c r="K55" s="107"/>
      <c r="L55" s="108" t="str">
        <f>IFERROR(VLOOKUP(D55,DB!A:I,9,0),"")</f>
        <v/>
      </c>
    </row>
    <row r="56" spans="1:12" ht="31.5" customHeight="1">
      <c r="A56" s="103"/>
      <c r="B56" s="102" t="str">
        <f>IFERROR(VLOOKUP(D56,DB!A:K,11,0),"")</f>
        <v/>
      </c>
      <c r="C56" s="104"/>
      <c r="D56" s="102"/>
      <c r="E56" s="105"/>
      <c r="F56" s="106"/>
      <c r="G56" s="76">
        <f ca="1">IFERROR(NOW()-F56,"-")</f>
        <v>45963.457653587961</v>
      </c>
      <c r="H56" s="106"/>
      <c r="I56" s="102" t="str">
        <f>IFERROR(VLOOKUP(D56,DB!A:F,6,0),"")</f>
        <v/>
      </c>
      <c r="J56" s="101" t="str">
        <f>IFERROR(VLOOKUP(D56,DB!A:G,7,0),"")</f>
        <v/>
      </c>
      <c r="K56" s="107"/>
      <c r="L56" s="108" t="str">
        <f>IFERROR(VLOOKUP(D56,DB!A:I,9,0),"")</f>
        <v/>
      </c>
    </row>
    <row r="57" spans="1:12" ht="31.5" customHeight="1">
      <c r="A57" s="103"/>
      <c r="B57" s="102" t="str">
        <f>IFERROR(VLOOKUP(D57,DB!A:K,11,0),"")</f>
        <v/>
      </c>
      <c r="C57" s="104"/>
      <c r="D57" s="102"/>
      <c r="E57" s="105"/>
      <c r="F57" s="106"/>
      <c r="G57" s="76">
        <f ca="1">IFERROR(NOW()-F57,"-")</f>
        <v>45963.457653587961</v>
      </c>
      <c r="H57" s="106"/>
      <c r="I57" s="102" t="str">
        <f>IFERROR(VLOOKUP(D57,DB!A:F,6,0),"")</f>
        <v/>
      </c>
      <c r="J57" s="101" t="str">
        <f>IFERROR(VLOOKUP(D57,DB!A:G,7,0),"")</f>
        <v/>
      </c>
      <c r="K57" s="107"/>
      <c r="L57" s="108" t="str">
        <f>IFERROR(VLOOKUP(D57,DB!A:I,9,0),"")</f>
        <v/>
      </c>
    </row>
  </sheetData>
  <dataValidations count="2">
    <dataValidation allowBlank="1" showInputMessage="1" showErrorMessage="1" sqref="E1" xr:uid="{380493DB-286A-4683-AF55-C78F04945A49}"/>
    <dataValidation type="list" allowBlank="1" showInputMessage="1" showErrorMessage="1" sqref="E3:E5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i:0#.f|membership|shabakkat.hd@wr7zk.onmicrosoft.com</cp:lastModifiedBy>
  <cp:revision/>
  <dcterms:created xsi:type="dcterms:W3CDTF">2024-04-22T00:44:33Z</dcterms:created>
  <dcterms:modified xsi:type="dcterms:W3CDTF">2025-11-02T08:00:33Z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